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4b850a4b31c02c2/1. SEGURIDAD/5. NESTLÉ - LAGOS/1.Requerimientos acceso a Planta/Inducción y credencial/"/>
    </mc:Choice>
  </mc:AlternateContent>
  <xr:revisionPtr revIDLastSave="1" documentId="11_BBBE012158DE2AD12750CB8804D4F1E789C6CB08" xr6:coauthVersionLast="47" xr6:coauthVersionMax="47" xr10:uidLastSave="{B685B5D8-334F-419D-AC83-0069DAD05011}"/>
  <bookViews>
    <workbookView xWindow="-108" yWindow="-108" windowWidth="23256" windowHeight="12456" activeTab="1" xr2:uid="{00000000-000D-0000-FFFF-FFFF00000000}"/>
  </bookViews>
  <sheets>
    <sheet name="pasos para llenar la credencial" sheetId="34" r:id="rId1"/>
    <sheet name="BASE DE DATOS" sheetId="1" r:id="rId2"/>
    <sheet name="plantilla" sheetId="30" r:id="rId3"/>
    <sheet name="plantilla 1" sheetId="31" state="hidden" r:id="rId4"/>
    <sheet name="plantilla 1 (2)" sheetId="32" state="hidden" r:id="rId5"/>
    <sheet name="plantilla 1 (3)" sheetId="33" state="hidden" r:id="rId6"/>
  </sheets>
  <definedNames>
    <definedName name="_xlnm._FilterDatabase" localSheetId="1" hidden="1">'BASE DE DATOS'!$B$5:$AN$51</definedName>
    <definedName name="_xlnm.Print_Area" localSheetId="2">plantilla!$A$1:$AC$29</definedName>
    <definedName name="_xlnm.Print_Area" localSheetId="3">'plantilla 1'!$A$1:$AC$53</definedName>
    <definedName name="_xlnm.Print_Area" localSheetId="4">'plantilla 1 (2)'!$A$1:$AC$53</definedName>
    <definedName name="_xlnm.Print_Area" localSheetId="5">'plantilla 1 (3)'!$A$1:$AC$53</definedName>
    <definedName name="_xlnm.Print_Titles" localSheetId="1">'BASE DE DATOS'!$1:$5</definedName>
    <definedName name="Z_458BCA36_2026_46D0_A1DC_B88BAEA7F2E5_.wvu.Cols" localSheetId="1" hidden="1">'BASE DE DATOS'!$Q:$AG</definedName>
    <definedName name="Z_458BCA36_2026_46D0_A1DC_B88BAEA7F2E5_.wvu.FilterData" localSheetId="1" hidden="1">'BASE DE DATOS'!$B$5:$AG$958</definedName>
    <definedName name="Z_458BCA36_2026_46D0_A1DC_B88BAEA7F2E5_.wvu.PrintArea" localSheetId="1" hidden="1">'BASE DE DATOS'!$B$1:$AG$966</definedName>
  </definedNames>
  <calcPr calcId="191029"/>
  <customWorkbookViews>
    <customWorkbookView name="MXPerezMa8 - Vista personalizada" guid="{458BCA36-2026-46D0-A1DC-B88BAEA7F2E5}" mergeInterval="0" personalView="1" maximized="1" xWindow="1" yWindow="1" windowWidth="1280" windowHeight="58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30" l="1"/>
  <c r="U14" i="30" l="1"/>
  <c r="X14" i="30" s="1"/>
  <c r="K16" i="30" l="1"/>
  <c r="AK6" i="1" l="1"/>
  <c r="O6" i="1"/>
  <c r="J32" i="33"/>
  <c r="J6" i="33"/>
  <c r="J32" i="32"/>
  <c r="J6" i="32"/>
  <c r="J32" i="31"/>
  <c r="J6" i="31"/>
  <c r="N51" i="1"/>
  <c r="A781" i="1"/>
  <c r="AM6" i="1" l="1"/>
  <c r="AN6" i="1" s="1"/>
  <c r="A782" i="1"/>
  <c r="U49" i="31"/>
  <c r="X49" i="31" s="1"/>
  <c r="U48" i="31"/>
  <c r="X48" i="31" s="1"/>
  <c r="U46" i="31"/>
  <c r="X46" i="31" s="1"/>
  <c r="U44" i="31"/>
  <c r="X44" i="31" s="1"/>
  <c r="U42" i="31"/>
  <c r="X42" i="31" s="1"/>
  <c r="U41" i="31"/>
  <c r="X41" i="31" s="1"/>
  <c r="G40" i="31"/>
  <c r="U38" i="31"/>
  <c r="X38" i="31" s="1"/>
  <c r="G37" i="31"/>
  <c r="U33" i="31"/>
  <c r="X33" i="31" s="1"/>
  <c r="E16" i="31"/>
  <c r="G13" i="31"/>
  <c r="U9" i="31"/>
  <c r="X9" i="31" s="1"/>
  <c r="U39" i="31"/>
  <c r="X39" i="31" s="1"/>
  <c r="U36" i="31"/>
  <c r="X36" i="31" s="1"/>
  <c r="G35" i="31"/>
  <c r="U23" i="31"/>
  <c r="X23" i="31" s="1"/>
  <c r="U22" i="31"/>
  <c r="X22" i="31" s="1"/>
  <c r="U20" i="31"/>
  <c r="X20" i="31" s="1"/>
  <c r="U18" i="31"/>
  <c r="X18" i="31" s="1"/>
  <c r="U16" i="31"/>
  <c r="X16" i="31" s="1"/>
  <c r="U15" i="31"/>
  <c r="X15" i="31" s="1"/>
  <c r="G14" i="31"/>
  <c r="U12" i="31"/>
  <c r="X12" i="31" s="1"/>
  <c r="G11" i="31"/>
  <c r="U7" i="31"/>
  <c r="X7" i="31" s="1"/>
  <c r="U47" i="31"/>
  <c r="X47" i="31" s="1"/>
  <c r="U45" i="31"/>
  <c r="X45" i="31" s="1"/>
  <c r="U43" i="31"/>
  <c r="X43" i="31" s="1"/>
  <c r="U40" i="31"/>
  <c r="X40" i="31" s="1"/>
  <c r="U37" i="31"/>
  <c r="X37" i="31" s="1"/>
  <c r="U34" i="31"/>
  <c r="X34" i="31" s="1"/>
  <c r="U32" i="31"/>
  <c r="X32" i="31" s="1"/>
  <c r="U13" i="31"/>
  <c r="X13" i="31" s="1"/>
  <c r="U10" i="31"/>
  <c r="X10" i="31" s="1"/>
  <c r="G9" i="31"/>
  <c r="U11" i="31" l="1"/>
  <c r="X11" i="31" s="1"/>
  <c r="U19" i="31"/>
  <c r="X19" i="31" s="1"/>
  <c r="G39" i="31"/>
  <c r="A783" i="1"/>
  <c r="U14" i="31"/>
  <c r="X14" i="31" s="1"/>
  <c r="U21" i="31"/>
  <c r="X21" i="31" s="1"/>
  <c r="G14" i="32"/>
  <c r="U20" i="32"/>
  <c r="X20" i="32" s="1"/>
  <c r="U36" i="32"/>
  <c r="X36" i="32" s="1"/>
  <c r="U6" i="31"/>
  <c r="X6" i="31" s="1"/>
  <c r="K16" i="31"/>
  <c r="G23" i="31"/>
  <c r="L23" i="31" s="1"/>
  <c r="U7" i="32"/>
  <c r="X7" i="32" s="1"/>
  <c r="U15" i="32"/>
  <c r="X15" i="32" s="1"/>
  <c r="U22" i="32"/>
  <c r="X22" i="32" s="1"/>
  <c r="U39" i="32"/>
  <c r="X39" i="32" s="1"/>
  <c r="U8" i="31"/>
  <c r="X8" i="31" s="1"/>
  <c r="U17" i="31"/>
  <c r="X17" i="31" s="1"/>
  <c r="U35" i="31"/>
  <c r="X35" i="31" s="1"/>
  <c r="G11" i="32"/>
  <c r="U16" i="32"/>
  <c r="X16" i="32" s="1"/>
  <c r="U23" i="32"/>
  <c r="X23" i="32" s="1"/>
  <c r="A784" i="1" l="1"/>
  <c r="U49" i="33"/>
  <c r="X49" i="33" s="1"/>
  <c r="U42" i="33"/>
  <c r="X42" i="33" s="1"/>
  <c r="G37" i="33"/>
  <c r="U9" i="33"/>
  <c r="X9" i="33" s="1"/>
  <c r="U43" i="32"/>
  <c r="X43" i="32" s="1"/>
  <c r="U34" i="32"/>
  <c r="X34" i="32" s="1"/>
  <c r="G9" i="32"/>
  <c r="G35" i="33"/>
  <c r="U18" i="33"/>
  <c r="X18" i="33" s="1"/>
  <c r="U12" i="33"/>
  <c r="X12" i="33" s="1"/>
  <c r="G39" i="32"/>
  <c r="U19" i="32"/>
  <c r="X19" i="32" s="1"/>
  <c r="U11" i="32"/>
  <c r="X11" i="32" s="1"/>
  <c r="U47" i="33"/>
  <c r="X47" i="33" s="1"/>
  <c r="U40" i="33"/>
  <c r="X40" i="33" s="1"/>
  <c r="U13" i="33"/>
  <c r="X13" i="33" s="1"/>
  <c r="U48" i="32"/>
  <c r="X48" i="32" s="1"/>
  <c r="U41" i="32"/>
  <c r="X41" i="32" s="1"/>
  <c r="U33" i="32"/>
  <c r="X33" i="32" s="1"/>
  <c r="U48" i="33"/>
  <c r="X48" i="33" s="1"/>
  <c r="U41" i="33"/>
  <c r="X41" i="33" s="1"/>
  <c r="U33" i="33"/>
  <c r="X33" i="33" s="1"/>
  <c r="G49" i="32"/>
  <c r="L49" i="32" s="1"/>
  <c r="K42" i="32"/>
  <c r="U32" i="32"/>
  <c r="X32" i="32" s="1"/>
  <c r="U23" i="33"/>
  <c r="X23" i="33" s="1"/>
  <c r="U16" i="33"/>
  <c r="X16" i="33" s="1"/>
  <c r="G11" i="33"/>
  <c r="U35" i="32"/>
  <c r="X35" i="32" s="1"/>
  <c r="U17" i="32"/>
  <c r="X17" i="32" s="1"/>
  <c r="U8" i="32"/>
  <c r="X8" i="32" s="1"/>
  <c r="U45" i="33"/>
  <c r="X45" i="33" s="1"/>
  <c r="U37" i="33"/>
  <c r="X37" i="33" s="1"/>
  <c r="U10" i="33"/>
  <c r="X10" i="33" s="1"/>
  <c r="U46" i="32"/>
  <c r="X46" i="32" s="1"/>
  <c r="G40" i="32"/>
  <c r="E16" i="32"/>
  <c r="U46" i="33"/>
  <c r="X46" i="33" s="1"/>
  <c r="G40" i="33"/>
  <c r="E16" i="33"/>
  <c r="U47" i="32"/>
  <c r="X47" i="32" s="1"/>
  <c r="U40" i="32"/>
  <c r="X40" i="32" s="1"/>
  <c r="U13" i="32"/>
  <c r="X13" i="32" s="1"/>
  <c r="U39" i="33"/>
  <c r="X39" i="33" s="1"/>
  <c r="U22" i="33"/>
  <c r="X22" i="33" s="1"/>
  <c r="U15" i="33"/>
  <c r="X15" i="33" s="1"/>
  <c r="U7" i="33"/>
  <c r="X7" i="33" s="1"/>
  <c r="G23" i="32"/>
  <c r="L23" i="32" s="1"/>
  <c r="K16" i="32"/>
  <c r="U6" i="32"/>
  <c r="X6" i="32" s="1"/>
  <c r="U43" i="33"/>
  <c r="X43" i="33" s="1"/>
  <c r="U34" i="33"/>
  <c r="X34" i="33" s="1"/>
  <c r="G9" i="33"/>
  <c r="U44" i="32"/>
  <c r="X44" i="32" s="1"/>
  <c r="U38" i="32"/>
  <c r="X38" i="32" s="1"/>
  <c r="G13" i="32"/>
  <c r="U44" i="33"/>
  <c r="X44" i="33" s="1"/>
  <c r="U38" i="33"/>
  <c r="X38" i="33" s="1"/>
  <c r="G13" i="33"/>
  <c r="U45" i="32"/>
  <c r="X45" i="32" s="1"/>
  <c r="U37" i="32"/>
  <c r="X37" i="32" s="1"/>
  <c r="U10" i="32"/>
  <c r="X10" i="32" s="1"/>
  <c r="U36" i="33"/>
  <c r="X36" i="33" s="1"/>
  <c r="U20" i="33"/>
  <c r="X20" i="33" s="1"/>
  <c r="G14" i="33"/>
  <c r="E42" i="32"/>
  <c r="U21" i="32"/>
  <c r="X21" i="32" s="1"/>
  <c r="U14" i="32"/>
  <c r="X14" i="32" s="1"/>
  <c r="G49" i="33"/>
  <c r="L49" i="33" s="1"/>
  <c r="K42" i="33"/>
  <c r="U32" i="33"/>
  <c r="X32" i="33" s="1"/>
  <c r="U49" i="32"/>
  <c r="X49" i="32" s="1"/>
  <c r="U42" i="32"/>
  <c r="X42" i="32" s="1"/>
  <c r="G37" i="32"/>
  <c r="U9" i="32"/>
  <c r="X9" i="32" s="1"/>
  <c r="G35" i="32"/>
  <c r="U18" i="32"/>
  <c r="X18" i="32" s="1"/>
  <c r="U17" i="33"/>
  <c r="X17" i="33" s="1"/>
  <c r="U12" i="32"/>
  <c r="X12" i="32" s="1"/>
  <c r="U8" i="33"/>
  <c r="X8" i="33" s="1"/>
  <c r="U35" i="33"/>
  <c r="X35" i="33" s="1"/>
  <c r="A785" i="1" l="1"/>
  <c r="U19" i="33"/>
  <c r="X19" i="33" s="1"/>
  <c r="G39" i="33"/>
  <c r="U14" i="33"/>
  <c r="X14" i="33" s="1"/>
  <c r="U21" i="33"/>
  <c r="X21" i="33" s="1"/>
  <c r="U6" i="33"/>
  <c r="X6" i="33" s="1"/>
  <c r="U11" i="33"/>
  <c r="X11" i="33" s="1"/>
  <c r="E42" i="33"/>
  <c r="K16" i="33"/>
  <c r="G23" i="33"/>
  <c r="L23" i="33" s="1"/>
  <c r="A786" i="1" l="1"/>
  <c r="A787" i="1" l="1"/>
  <c r="G9" i="30"/>
  <c r="U6" i="30"/>
  <c r="X6" i="30" s="1"/>
  <c r="U11" i="30"/>
  <c r="X11" i="30" s="1"/>
  <c r="G24" i="30"/>
  <c r="L24" i="30" s="1"/>
  <c r="E42" i="31"/>
  <c r="A788" i="1" l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U20" i="30"/>
  <c r="X20" i="30" s="1"/>
  <c r="U7" i="30"/>
  <c r="X7" i="30" s="1"/>
  <c r="U10" i="30"/>
  <c r="X10" i="30" s="1"/>
  <c r="U23" i="30"/>
  <c r="X23" i="30" s="1"/>
  <c r="G49" i="31"/>
  <c r="L49" i="31" s="1"/>
  <c r="G14" i="30"/>
  <c r="U13" i="30"/>
  <c r="X13" i="30" s="1"/>
  <c r="U22" i="30"/>
  <c r="X22" i="30" s="1"/>
  <c r="G13" i="30"/>
  <c r="U12" i="30"/>
  <c r="X12" i="30" s="1"/>
  <c r="U9" i="30"/>
  <c r="X9" i="30" s="1"/>
  <c r="K42" i="31"/>
  <c r="U16" i="30"/>
  <c r="X16" i="30" s="1"/>
  <c r="U24" i="30"/>
  <c r="X24" i="30" s="1"/>
  <c r="U8" i="30"/>
  <c r="X8" i="30" s="1"/>
  <c r="U17" i="30"/>
  <c r="X17" i="30" s="1"/>
  <c r="U19" i="30"/>
  <c r="X19" i="30" s="1"/>
  <c r="U18" i="30"/>
  <c r="X18" i="30" s="1"/>
  <c r="U21" i="30"/>
  <c r="X21" i="30" s="1"/>
  <c r="U15" i="30"/>
  <c r="X15" i="30" s="1"/>
  <c r="E16" i="30"/>
</calcChain>
</file>

<file path=xl/sharedStrings.xml><?xml version="1.0" encoding="utf-8"?>
<sst xmlns="http://schemas.openxmlformats.org/spreadsheetml/2006/main" count="347" uniqueCount="94">
  <si>
    <t>1.- LLENAR LA BASE DE DATOS EXISTENTE PESTAÑA (BASE DE DATOS)</t>
  </si>
  <si>
    <t>NOTA: SOLO LLENAR LOS CAMPOS QUE ESTAN EN ROSA (CAMPOS EN BLANCOS TIENEN FORMULA)</t>
  </si>
  <si>
    <t>3.- COLOCAR EN RECUADRO AMARILLO (FOLIO) 
EL NUMERO QUE CORRESPONDA AL REGISTRO EN LA BASE DE DATOS Y AUTOMATICAMENTE SE LLENARA LA CREDENCIAL</t>
  </si>
  <si>
    <r>
      <rPr>
        <b/>
        <sz val="11"/>
        <color theme="1"/>
        <rFont val="Calibri"/>
        <family val="2"/>
        <scheme val="minor"/>
      </rPr>
      <t xml:space="preserve">En el formato de credencial lo unico que se modificara es lo sigiente:  </t>
    </r>
    <r>
      <rPr>
        <sz val="11"/>
        <color theme="1"/>
        <rFont val="Calibri"/>
        <family val="2"/>
        <scheme val="minor"/>
      </rPr>
      <t xml:space="preserve">
* colocar logotipo de empresa
* colocar fotografia de colaborador </t>
    </r>
  </si>
  <si>
    <r>
      <rPr>
        <b/>
        <sz val="11"/>
        <rFont val="Calibri"/>
        <family val="2"/>
        <scheme val="minor"/>
      </rPr>
      <t>NOTA</t>
    </r>
    <r>
      <rPr>
        <sz val="11"/>
        <rFont val="Calibri"/>
        <family val="2"/>
        <scheme val="minor"/>
      </rPr>
      <t xml:space="preserve">: Copiar las pestañas suficientes del </t>
    </r>
    <r>
      <rPr>
        <b/>
        <sz val="11"/>
        <rFont val="Calibri"/>
        <family val="2"/>
        <scheme val="minor"/>
      </rPr>
      <t>FORMATO CREDENCIAL</t>
    </r>
    <r>
      <rPr>
        <sz val="11"/>
        <rFont val="Calibri"/>
        <family val="2"/>
        <scheme val="minor"/>
      </rPr>
      <t xml:space="preserve"> para cada colcaborador y solo cambiar el numero de folio en la credencial </t>
    </r>
  </si>
  <si>
    <t>BASE DE DATOS PARA ACCESO A COMPAÑIAS PROVEEDORES DE SERVICIOS</t>
  </si>
  <si>
    <t>Fechas de expedición de DC-3</t>
  </si>
  <si>
    <t>PÁGINA:  1  DE 1</t>
  </si>
  <si>
    <t>Folio</t>
  </si>
  <si>
    <t>Compañía/Compañía subcontratada</t>
  </si>
  <si>
    <t>Nombre(s) y Apellidos</t>
  </si>
  <si>
    <t>Ocupación específica para DC-3</t>
  </si>
  <si>
    <t>Puesto</t>
  </si>
  <si>
    <t>NSS</t>
  </si>
  <si>
    <t>Grupo Sanguineo</t>
  </si>
  <si>
    <t>En caso de Accidente hablar a Nombre</t>
  </si>
  <si>
    <t>En caso de Accidente hablar a  Número</t>
  </si>
  <si>
    <t>Ultimo Pago  IMSS</t>
  </si>
  <si>
    <t>VENCE IMSS</t>
  </si>
  <si>
    <t>Estatus IMSS</t>
  </si>
  <si>
    <t>Inducción</t>
  </si>
  <si>
    <t>Vence curso de Inducción</t>
  </si>
  <si>
    <t>Estatus Induccion</t>
  </si>
  <si>
    <t>MANEJO DE EXTINTORES Y 
PREVENCIÓN DE INCENDIOS</t>
  </si>
  <si>
    <t>MANEJO DE HERRAMIENTAS 
MANUALES Y DE PODER</t>
  </si>
  <si>
    <t>MANEJO DE CARGAS MANUALES</t>
  </si>
  <si>
    <t>MANEJO Y USO DE EQUIPO DE PROTECCIÓN PERSONAL (EPP)</t>
  </si>
  <si>
    <t>MANEJO DE SUSTANCIAS QUÍMICAS</t>
  </si>
  <si>
    <t>TRABAJOS EN ALTURAS</t>
  </si>
  <si>
    <t>TRABAJOS CALIENTES</t>
  </si>
  <si>
    <t>ESPACIOS CONFIANDOS</t>
  </si>
  <si>
    <t>TRABAJOS ELÉCTRICOS DE ALTO RIESGO</t>
  </si>
  <si>
    <t>IZAJE DE CARGAS PESADAS</t>
  </si>
  <si>
    <t>BLOQUEO Y ETIQUETADO (LOTO)</t>
  </si>
  <si>
    <t>EXCAVACIONES</t>
  </si>
  <si>
    <t>DEMOLICIONES</t>
  </si>
  <si>
    <t>MANEJO DE MONTACARGAS</t>
  </si>
  <si>
    <t>PLATAFORMAS ELEVADAS MÓVILES</t>
  </si>
  <si>
    <t>LINEAS CON FLUIDOS PELIGROSOS</t>
  </si>
  <si>
    <t xml:space="preserve">RECIPIENTES SUJETOS A PRESIÓN </t>
  </si>
  <si>
    <t>SEGURIDAD E HIGIENE EN 
CONSTRUCCIÓN (NOM-STPS-031)</t>
  </si>
  <si>
    <t>ANÁLISIS DE ASPECTOS E IMPACTOS AMBIENTALES (ISO-14000)</t>
  </si>
  <si>
    <t>Estatus DC3</t>
  </si>
  <si>
    <t>Fecha examén médico</t>
  </si>
  <si>
    <t>Estatus Examen Médico</t>
  </si>
  <si>
    <t>Observaciónes Medicas (Dr. De Fca.)</t>
  </si>
  <si>
    <t>¿Documentación Completa?</t>
  </si>
  <si>
    <t>¿ACCESO?</t>
  </si>
  <si>
    <t>SIN OBSERVACIONES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</si>
  <si>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</si>
  <si>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CREDENCIAL PROVEEDOR SERVICIOS              </t>
  </si>
  <si>
    <t>HABILIDADES DEL TRABAJADOR</t>
  </si>
  <si>
    <t>PASOS</t>
  </si>
  <si>
    <t>FOLIO:</t>
  </si>
  <si>
    <r>
      <rPr>
        <b/>
        <sz val="11"/>
        <color theme="1"/>
        <rFont val="Calibri"/>
        <family val="2"/>
        <scheme val="minor"/>
      </rPr>
      <t xml:space="preserve">1.- </t>
    </r>
    <r>
      <rPr>
        <sz val="11"/>
        <color theme="1"/>
        <rFont val="Calibri"/>
        <family val="2"/>
        <scheme val="minor"/>
      </rPr>
      <t>LLENAR LA BASE DE DATOS EXISTENTE PESTAÑA (BASE DE DATOS)</t>
    </r>
  </si>
  <si>
    <t>DC3</t>
  </si>
  <si>
    <t>APTITUD</t>
  </si>
  <si>
    <t>MANEJODE  EXTINTORES Y
PREV. DE INCENDIOS</t>
  </si>
  <si>
    <r>
      <rPr>
        <b/>
        <sz val="11"/>
        <color theme="1"/>
        <rFont val="Calibri"/>
        <family val="2"/>
        <scheme val="minor"/>
      </rPr>
      <t>2.-</t>
    </r>
    <r>
      <rPr>
        <sz val="11"/>
        <color theme="1"/>
        <rFont val="Calibri"/>
        <family val="2"/>
        <scheme val="minor"/>
      </rPr>
      <t xml:space="preserve"> PASAR A LA PETAÑA 2 (FORMATO CREDENCIAL)</t>
    </r>
  </si>
  <si>
    <t>MANEJO HERRAMIENTAS MANUALES Y DE PODER</t>
  </si>
  <si>
    <r>
      <rPr>
        <b/>
        <sz val="11"/>
        <color theme="1"/>
        <rFont val="Calibri"/>
        <family val="2"/>
        <scheme val="minor"/>
      </rPr>
      <t>3.-</t>
    </r>
    <r>
      <rPr>
        <sz val="11"/>
        <color theme="1"/>
        <rFont val="Calibri"/>
        <family val="2"/>
        <scheme val="minor"/>
      </rPr>
      <t xml:space="preserve"> COLOCAR EN RECUADRO AMARILLO (FOLIO) EL NUMERO QUE CORRESPONDA AL REGISTRO EN LA BASE DE DATOS Y AUTOMATICAMENTE SE LLENARA LA CREDENCIAL</t>
    </r>
  </si>
  <si>
    <t>DATOS GENERALES</t>
  </si>
  <si>
    <t>MANEJO CARGAS MANUALES</t>
  </si>
  <si>
    <t>COMPAÑÍA:</t>
  </si>
  <si>
    <t>MANEJO Y USO DE EPP</t>
  </si>
  <si>
    <t>MANEJO DE SUSTANCIAS QUIMICAS</t>
  </si>
  <si>
    <t>NOMBRE:</t>
  </si>
  <si>
    <t>TRABAJO EN ALTURAS</t>
  </si>
  <si>
    <t>TRABAJOS EN CALIENTE</t>
  </si>
  <si>
    <t>PUESTO:</t>
  </si>
  <si>
    <t>ESPACIOS CONFINADOS</t>
  </si>
  <si>
    <t>NSS:</t>
  </si>
  <si>
    <t>TRABAJOS ELECTRICOS DE ALTO RIESGO</t>
  </si>
  <si>
    <t xml:space="preserve">EN CASO DE ACCIDENTE AVISAR A: </t>
  </si>
  <si>
    <t>BLOQUE Y ETIQUETADO (LOTO)</t>
  </si>
  <si>
    <t>Firma del Interesado</t>
  </si>
  <si>
    <t xml:space="preserve"> </t>
  </si>
  <si>
    <t>PLATAFORMAS ELEVADAS MOVILES</t>
  </si>
  <si>
    <t>NOMBRE Y FIRMA
 RESPONSABLE DE LA COMPAÑÍA</t>
  </si>
  <si>
    <t xml:space="preserve">RECIPIENTES SUJETOS A PRESION </t>
  </si>
  <si>
    <t>INDUCCIÓN</t>
  </si>
  <si>
    <t>Vence:</t>
  </si>
  <si>
    <t xml:space="preserve">ANALISIS DE ASPECTOS E IMPACTOS AMBIENTALES </t>
  </si>
  <si>
    <r>
      <rPr>
        <b/>
        <sz val="10"/>
        <color theme="0"/>
        <rFont val="Calibri"/>
        <family val="2"/>
        <scheme val="minor"/>
      </rPr>
      <t xml:space="preserve">NOTA: </t>
    </r>
    <r>
      <rPr>
        <sz val="10"/>
        <color theme="0"/>
        <rFont val="Calibri"/>
        <family val="2"/>
        <scheme val="minor"/>
      </rPr>
      <t>SOLO PARA FINES DE IDENTIFICACION</t>
    </r>
  </si>
  <si>
    <t>SE DEBE DE RENOVAR ESTA CREDENCIAL ANTES DE SU VENCIMIENTO</t>
  </si>
  <si>
    <t>MANEJO DE BARREDORAS O RESTREGADORAS</t>
  </si>
  <si>
    <t>FIRMA SHE  LAGOS LÁCTEOS</t>
  </si>
  <si>
    <t>VIGENTE</t>
  </si>
  <si>
    <t>SI</t>
  </si>
  <si>
    <t>mmmmm</t>
  </si>
  <si>
    <t>mariana perez lopez</t>
  </si>
  <si>
    <t>supervisor /oficial</t>
  </si>
  <si>
    <t>responsable de la compañía</t>
  </si>
  <si>
    <t>2.- PASAR A LA PESTAÑA 2 (FORMATO CREDENCIAL)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</si>
</sst>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[$-C0A]d\-mmm\-yy;@"/>
    <numFmt numFmtId="166" formatCode="[$-C0A]dd\-mmm\-yy;@"/>
  </numFmts>
  <fonts count="6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6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sz val="7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color theme="0" tint="-0.14999847407452621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rgb="FF282828"/>
      <name val="Arial"/>
      <family val="2"/>
    </font>
    <font>
      <u/>
      <sz val="10"/>
      <name val="Arial"/>
      <family val="2"/>
    </font>
    <font>
      <sz val="12"/>
      <color theme="1"/>
      <name val="Calibri"/>
      <family val="2"/>
      <scheme val="minor"/>
    </font>
    <font>
      <sz val="7"/>
      <name val="Arial"/>
      <family val="2"/>
    </font>
    <font>
      <sz val="10"/>
      <color rgb="FF282828"/>
      <name val="Segoe UI"/>
      <family val="2"/>
    </font>
    <font>
      <sz val="9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0" tint="-0.14999847407452621"/>
      <name val="Arial"/>
      <family val="2"/>
    </font>
    <font>
      <sz val="8"/>
      <color theme="1"/>
      <name val="Arial"/>
      <family val="2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8"/>
      <color indexed="8"/>
      <name val="Calibri"/>
      <family val="2"/>
    </font>
    <font>
      <sz val="7"/>
      <color indexed="8"/>
      <name val="Calibri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2"/>
      <name val="Arial"/>
      <family val="2"/>
    </font>
    <font>
      <b/>
      <sz val="12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28"/>
      <name val="Nestle Logo"/>
      <charset val="2"/>
    </font>
    <font>
      <b/>
      <sz val="11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26"/>
      <color rgb="FF0070C0"/>
      <name val="Arial"/>
      <family val="2"/>
    </font>
    <font>
      <b/>
      <sz val="16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9" fillId="0" borderId="0"/>
    <xf numFmtId="0" fontId="1" fillId="0" borderId="0"/>
    <xf numFmtId="0" fontId="57" fillId="0" borderId="0"/>
  </cellStyleXfs>
  <cellXfs count="332">
    <xf numFmtId="0" fontId="0" fillId="0" borderId="0" xfId="0"/>
    <xf numFmtId="0" fontId="0" fillId="0" borderId="0" xfId="0" applyAlignment="1">
      <alignment horizontal="center"/>
    </xf>
    <xf numFmtId="0" fontId="0" fillId="5" borderId="0" xfId="0" applyFill="1"/>
    <xf numFmtId="0" fontId="0" fillId="2" borderId="0" xfId="0" applyFill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7" borderId="0" xfId="0" applyFill="1"/>
    <xf numFmtId="0" fontId="0" fillId="8" borderId="0" xfId="0" applyFill="1"/>
    <xf numFmtId="0" fontId="4" fillId="2" borderId="0" xfId="0" applyFont="1" applyFill="1"/>
    <xf numFmtId="15" fontId="0" fillId="0" borderId="0" xfId="0" applyNumberFormat="1"/>
    <xf numFmtId="15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17" fillId="2" borderId="0" xfId="0" applyFont="1" applyFill="1"/>
    <xf numFmtId="1" fontId="0" fillId="2" borderId="0" xfId="0" applyNumberFormat="1" applyFill="1" applyAlignment="1">
      <alignment horizontal="center"/>
    </xf>
    <xf numFmtId="15" fontId="0" fillId="2" borderId="0" xfId="0" applyNumberFormat="1" applyFill="1"/>
    <xf numFmtId="0" fontId="18" fillId="2" borderId="0" xfId="1" applyFont="1" applyFill="1"/>
    <xf numFmtId="1" fontId="1" fillId="0" borderId="11" xfId="1" applyNumberFormat="1" applyBorder="1" applyAlignment="1">
      <alignment horizontal="center"/>
    </xf>
    <xf numFmtId="1" fontId="1" fillId="0" borderId="11" xfId="1" applyNumberFormat="1" applyBorder="1" applyAlignment="1">
      <alignment horizontal="left"/>
    </xf>
    <xf numFmtId="0" fontId="0" fillId="0" borderId="11" xfId="0" applyBorder="1"/>
    <xf numFmtId="1" fontId="0" fillId="0" borderId="11" xfId="0" applyNumberFormat="1" applyBorder="1" applyAlignment="1">
      <alignment horizontal="center"/>
    </xf>
    <xf numFmtId="0" fontId="1" fillId="0" borderId="11" xfId="1" applyBorder="1" applyAlignment="1">
      <alignment horizontal="left" vertical="center"/>
    </xf>
    <xf numFmtId="1" fontId="1" fillId="0" borderId="11" xfId="1" applyNumberFormat="1" applyBorder="1" applyAlignment="1">
      <alignment horizontal="left" vertical="center"/>
    </xf>
    <xf numFmtId="1" fontId="6" fillId="0" borderId="11" xfId="0" applyNumberFormat="1" applyFont="1" applyBorder="1" applyAlignment="1">
      <alignment horizontal="left" vertical="center"/>
    </xf>
    <xf numFmtId="0" fontId="1" fillId="0" borderId="11" xfId="1" applyBorder="1"/>
    <xf numFmtId="14" fontId="0" fillId="0" borderId="11" xfId="0" applyNumberFormat="1" applyBorder="1" applyAlignment="1">
      <alignment horizontal="center"/>
    </xf>
    <xf numFmtId="0" fontId="1" fillId="0" borderId="11" xfId="1" applyBorder="1" applyAlignment="1">
      <alignment horizontal="center"/>
    </xf>
    <xf numFmtId="14" fontId="1" fillId="0" borderId="11" xfId="1" applyNumberFormat="1" applyBorder="1" applyAlignment="1">
      <alignment horizontal="center"/>
    </xf>
    <xf numFmtId="14" fontId="6" fillId="0" borderId="11" xfId="0" applyNumberFormat="1" applyFont="1" applyBorder="1" applyAlignment="1">
      <alignment horizontal="center"/>
    </xf>
    <xf numFmtId="15" fontId="15" fillId="3" borderId="18" xfId="1" applyNumberFormat="1" applyFont="1" applyFill="1" applyBorder="1" applyAlignment="1">
      <alignment horizontal="center" vertical="center" textRotation="90" wrapText="1"/>
    </xf>
    <xf numFmtId="0" fontId="9" fillId="0" borderId="11" xfId="0" applyFont="1" applyBorder="1"/>
    <xf numFmtId="0" fontId="6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/>
    <xf numFmtId="14" fontId="6" fillId="0" borderId="11" xfId="0" applyNumberFormat="1" applyFont="1" applyBorder="1"/>
    <xf numFmtId="0" fontId="24" fillId="0" borderId="11" xfId="0" applyFont="1" applyBorder="1"/>
    <xf numFmtId="15" fontId="0" fillId="0" borderId="11" xfId="0" applyNumberFormat="1" applyBorder="1"/>
    <xf numFmtId="1" fontId="6" fillId="0" borderId="11" xfId="0" applyNumberFormat="1" applyFont="1" applyBorder="1" applyAlignment="1">
      <alignment horizontal="center"/>
    </xf>
    <xf numFmtId="0" fontId="11" fillId="0" borderId="11" xfId="0" applyFont="1" applyBorder="1"/>
    <xf numFmtId="1" fontId="5" fillId="0" borderId="11" xfId="1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1" fontId="1" fillId="0" borderId="11" xfId="1" applyNumberFormat="1" applyBorder="1" applyAlignment="1">
      <alignment horizontal="center" vertical="center"/>
    </xf>
    <xf numFmtId="1" fontId="7" fillId="0" borderId="11" xfId="1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6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1" fontId="20" fillId="0" borderId="11" xfId="1" applyNumberFormat="1" applyFont="1" applyBorder="1" applyAlignment="1">
      <alignment horizontal="center" wrapText="1"/>
    </xf>
    <xf numFmtId="1" fontId="1" fillId="0" borderId="11" xfId="1" applyNumberFormat="1" applyBorder="1" applyAlignment="1">
      <alignment horizontal="center" wrapText="1"/>
    </xf>
    <xf numFmtId="1" fontId="20" fillId="0" borderId="11" xfId="1" applyNumberFormat="1" applyFont="1" applyBorder="1" applyAlignment="1">
      <alignment horizontal="center" vertical="center" wrapText="1"/>
    </xf>
    <xf numFmtId="1" fontId="1" fillId="0" borderId="11" xfId="1" applyNumberForma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/>
    </xf>
    <xf numFmtId="1" fontId="21" fillId="0" borderId="11" xfId="0" applyNumberFormat="1" applyFont="1" applyBorder="1" applyAlignment="1">
      <alignment horizontal="center" wrapText="1"/>
    </xf>
    <xf numFmtId="1" fontId="6" fillId="0" borderId="11" xfId="0" applyNumberFormat="1" applyFont="1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6" fillId="0" borderId="11" xfId="0" applyFont="1" applyBorder="1" applyAlignment="1">
      <alignment wrapText="1"/>
    </xf>
    <xf numFmtId="0" fontId="1" fillId="0" borderId="11" xfId="1" applyBorder="1" applyAlignment="1">
      <alignment wrapText="1"/>
    </xf>
    <xf numFmtId="15" fontId="23" fillId="0" borderId="11" xfId="1" applyNumberFormat="1" applyFont="1" applyBorder="1" applyAlignment="1">
      <alignment horizontal="center"/>
    </xf>
    <xf numFmtId="0" fontId="7" fillId="0" borderId="11" xfId="1" applyFont="1" applyBorder="1"/>
    <xf numFmtId="0" fontId="0" fillId="0" borderId="11" xfId="0" quotePrefix="1" applyBorder="1" applyAlignment="1">
      <alignment horizontal="left"/>
    </xf>
    <xf numFmtId="0" fontId="0" fillId="0" borderId="11" xfId="0" quotePrefix="1" applyBorder="1" applyAlignment="1">
      <alignment horizontal="center"/>
    </xf>
    <xf numFmtId="0" fontId="22" fillId="0" borderId="11" xfId="0" applyFont="1" applyBorder="1"/>
    <xf numFmtId="0" fontId="2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26" fillId="0" borderId="11" xfId="0" applyFont="1" applyBorder="1"/>
    <xf numFmtId="0" fontId="26" fillId="0" borderId="11" xfId="0" applyFont="1" applyBorder="1" applyAlignment="1">
      <alignment horizontal="center"/>
    </xf>
    <xf numFmtId="0" fontId="28" fillId="0" borderId="11" xfId="0" applyFont="1" applyBorder="1"/>
    <xf numFmtId="0" fontId="28" fillId="0" borderId="11" xfId="0" applyFont="1" applyBorder="1" applyAlignment="1">
      <alignment horizontal="center"/>
    </xf>
    <xf numFmtId="49" fontId="3" fillId="0" borderId="11" xfId="1" applyNumberFormat="1" applyFont="1" applyBorder="1"/>
    <xf numFmtId="1" fontId="3" fillId="0" borderId="11" xfId="1" applyNumberFormat="1" applyFont="1" applyBorder="1" applyAlignment="1">
      <alignment horizontal="center"/>
    </xf>
    <xf numFmtId="0" fontId="0" fillId="0" borderId="11" xfId="0" applyBorder="1" applyAlignment="1">
      <alignment horizontal="left"/>
    </xf>
    <xf numFmtId="49" fontId="0" fillId="0" borderId="11" xfId="0" applyNumberFormat="1" applyBorder="1" applyAlignment="1">
      <alignment horizontal="center" vertical="center" wrapText="1"/>
    </xf>
    <xf numFmtId="0" fontId="2" fillId="9" borderId="18" xfId="1" applyFont="1" applyFill="1" applyBorder="1" applyAlignment="1">
      <alignment horizontal="center" vertical="center" wrapText="1"/>
    </xf>
    <xf numFmtId="164" fontId="2" fillId="12" borderId="18" xfId="1" applyNumberFormat="1" applyFont="1" applyFill="1" applyBorder="1" applyAlignment="1">
      <alignment horizontal="center" vertical="center" wrapText="1"/>
    </xf>
    <xf numFmtId="0" fontId="2" fillId="12" borderId="18" xfId="1" applyFont="1" applyFill="1" applyBorder="1" applyAlignment="1">
      <alignment horizontal="center" vertical="center" wrapText="1"/>
    </xf>
    <xf numFmtId="0" fontId="10" fillId="4" borderId="18" xfId="1" applyFont="1" applyFill="1" applyBorder="1" applyAlignment="1">
      <alignment horizontal="center" textRotation="90" wrapText="1"/>
    </xf>
    <xf numFmtId="0" fontId="1" fillId="4" borderId="20" xfId="1" applyFill="1" applyBorder="1" applyAlignment="1">
      <alignment vertical="center" wrapText="1"/>
    </xf>
    <xf numFmtId="0" fontId="1" fillId="0" borderId="11" xfId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30" fillId="3" borderId="6" xfId="1" applyFont="1" applyFill="1" applyBorder="1" applyAlignment="1">
      <alignment horizontal="center"/>
    </xf>
    <xf numFmtId="0" fontId="29" fillId="3" borderId="0" xfId="1" applyFont="1" applyFill="1"/>
    <xf numFmtId="0" fontId="36" fillId="13" borderId="11" xfId="1" applyFont="1" applyFill="1" applyBorder="1"/>
    <xf numFmtId="0" fontId="0" fillId="0" borderId="0" xfId="0" applyAlignment="1">
      <alignment horizontal="center" wrapText="1"/>
    </xf>
    <xf numFmtId="14" fontId="0" fillId="13" borderId="11" xfId="0" applyNumberFormat="1" applyFill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0" fillId="2" borderId="0" xfId="0" applyFill="1" applyAlignment="1">
      <alignment horizontal="center"/>
    </xf>
    <xf numFmtId="0" fontId="5" fillId="2" borderId="0" xfId="0" applyFont="1" applyFill="1"/>
    <xf numFmtId="0" fontId="0" fillId="0" borderId="0" xfId="0" applyAlignment="1">
      <alignment horizontal="center" vertical="top" wrapText="1"/>
    </xf>
    <xf numFmtId="0" fontId="25" fillId="2" borderId="17" xfId="1" applyFont="1" applyFill="1" applyBorder="1" applyAlignment="1">
      <alignment horizontal="center" vertical="center" wrapText="1"/>
    </xf>
    <xf numFmtId="14" fontId="34" fillId="0" borderId="17" xfId="0" applyNumberFormat="1" applyFont="1" applyBorder="1" applyAlignment="1">
      <alignment horizontal="center"/>
    </xf>
    <xf numFmtId="0" fontId="25" fillId="14" borderId="17" xfId="1" applyFont="1" applyFill="1" applyBorder="1" applyAlignment="1">
      <alignment horizontal="center" vertical="center" wrapText="1"/>
    </xf>
    <xf numFmtId="15" fontId="1" fillId="0" borderId="17" xfId="1" applyNumberFormat="1" applyBorder="1" applyAlignment="1">
      <alignment horizontal="center"/>
    </xf>
    <xf numFmtId="15" fontId="1" fillId="0" borderId="11" xfId="1" applyNumberFormat="1" applyBorder="1" applyAlignment="1">
      <alignment horizontal="center"/>
    </xf>
    <xf numFmtId="14" fontId="0" fillId="13" borderId="11" xfId="0" applyNumberFormat="1" applyFill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16" fillId="0" borderId="17" xfId="0" applyNumberFormat="1" applyFont="1" applyBorder="1" applyAlignment="1">
      <alignment horizontal="center"/>
    </xf>
    <xf numFmtId="0" fontId="0" fillId="13" borderId="10" xfId="0" applyFill="1" applyBorder="1" applyAlignment="1">
      <alignment horizontal="center"/>
    </xf>
    <xf numFmtId="14" fontId="0" fillId="13" borderId="17" xfId="0" applyNumberFormat="1" applyFill="1" applyBorder="1" applyAlignment="1">
      <alignment horizontal="center"/>
    </xf>
    <xf numFmtId="0" fontId="0" fillId="16" borderId="4" xfId="0" applyFill="1" applyBorder="1"/>
    <xf numFmtId="0" fontId="0" fillId="16" borderId="5" xfId="0" applyFill="1" applyBorder="1"/>
    <xf numFmtId="0" fontId="11" fillId="16" borderId="6" xfId="0" applyFont="1" applyFill="1" applyBorder="1"/>
    <xf numFmtId="0" fontId="12" fillId="16" borderId="0" xfId="0" applyFont="1" applyFill="1"/>
    <xf numFmtId="0" fontId="11" fillId="16" borderId="0" xfId="0" applyFont="1" applyFill="1"/>
    <xf numFmtId="0" fontId="13" fillId="16" borderId="3" xfId="0" applyFont="1" applyFill="1" applyBorder="1" applyAlignment="1">
      <alignment vertical="center" wrapText="1"/>
    </xf>
    <xf numFmtId="0" fontId="13" fillId="16" borderId="3" xfId="0" applyFont="1" applyFill="1" applyBorder="1" applyAlignment="1">
      <alignment horizontal="center" vertical="center" wrapText="1"/>
    </xf>
    <xf numFmtId="14" fontId="11" fillId="16" borderId="3" xfId="0" applyNumberFormat="1" applyFont="1" applyFill="1" applyBorder="1"/>
    <xf numFmtId="0" fontId="0" fillId="16" borderId="0" xfId="0" applyFill="1"/>
    <xf numFmtId="0" fontId="0" fillId="16" borderId="6" xfId="0" applyFill="1" applyBorder="1"/>
    <xf numFmtId="0" fontId="13" fillId="16" borderId="0" xfId="0" applyFont="1" applyFill="1" applyAlignment="1">
      <alignment horizontal="center" vertical="center" wrapText="1"/>
    </xf>
    <xf numFmtId="0" fontId="0" fillId="16" borderId="0" xfId="0" applyFill="1" applyAlignment="1">
      <alignment vertical="center" wrapText="1"/>
    </xf>
    <xf numFmtId="0" fontId="0" fillId="16" borderId="3" xfId="0" applyFill="1" applyBorder="1" applyAlignment="1">
      <alignment vertical="center" wrapText="1"/>
    </xf>
    <xf numFmtId="0" fontId="13" fillId="16" borderId="6" xfId="0" applyFont="1" applyFill="1" applyBorder="1" applyAlignment="1">
      <alignment horizontal="center" vertical="center" wrapText="1"/>
    </xf>
    <xf numFmtId="0" fontId="0" fillId="16" borderId="6" xfId="0" applyFill="1" applyBorder="1" applyAlignment="1">
      <alignment vertical="center" wrapText="1"/>
    </xf>
    <xf numFmtId="0" fontId="47" fillId="16" borderId="6" xfId="0" applyFont="1" applyFill="1" applyBorder="1"/>
    <xf numFmtId="0" fontId="48" fillId="16" borderId="0" xfId="0" applyFont="1" applyFill="1"/>
    <xf numFmtId="0" fontId="49" fillId="16" borderId="0" xfId="0" applyFont="1" applyFill="1"/>
    <xf numFmtId="0" fontId="11" fillId="16" borderId="3" xfId="0" applyFont="1" applyFill="1" applyBorder="1"/>
    <xf numFmtId="0" fontId="0" fillId="16" borderId="3" xfId="0" applyFill="1" applyBorder="1"/>
    <xf numFmtId="0" fontId="49" fillId="16" borderId="3" xfId="0" applyFont="1" applyFill="1" applyBorder="1"/>
    <xf numFmtId="0" fontId="51" fillId="3" borderId="19" xfId="1" applyFont="1" applyFill="1" applyBorder="1" applyAlignment="1">
      <alignment horizontal="center" vertical="center" wrapText="1"/>
    </xf>
    <xf numFmtId="0" fontId="51" fillId="3" borderId="18" xfId="1" applyFont="1" applyFill="1" applyBorder="1" applyAlignment="1">
      <alignment horizontal="center" vertical="center" wrapText="1"/>
    </xf>
    <xf numFmtId="0" fontId="52" fillId="10" borderId="18" xfId="1" applyFont="1" applyFill="1" applyBorder="1" applyAlignment="1">
      <alignment horizontal="center" vertical="center" wrapText="1"/>
    </xf>
    <xf numFmtId="0" fontId="52" fillId="10" borderId="18" xfId="1" applyFont="1" applyFill="1" applyBorder="1" applyAlignment="1" applyProtection="1">
      <alignment horizontal="center" vertical="center" wrapText="1"/>
      <protection hidden="1"/>
    </xf>
    <xf numFmtId="164" fontId="51" fillId="11" borderId="18" xfId="1" applyNumberFormat="1" applyFont="1" applyFill="1" applyBorder="1" applyAlignment="1">
      <alignment horizontal="center" vertical="center" wrapText="1"/>
    </xf>
    <xf numFmtId="0" fontId="51" fillId="11" borderId="18" xfId="1" applyFont="1" applyFill="1" applyBorder="1" applyAlignment="1">
      <alignment horizontal="center" vertical="center" wrapText="1"/>
    </xf>
    <xf numFmtId="14" fontId="53" fillId="0" borderId="17" xfId="0" applyNumberFormat="1" applyFont="1" applyBorder="1" applyAlignment="1">
      <alignment horizontal="center"/>
    </xf>
    <xf numFmtId="15" fontId="54" fillId="0" borderId="17" xfId="1" applyNumberFormat="1" applyFont="1" applyBorder="1" applyAlignment="1">
      <alignment horizontal="center"/>
    </xf>
    <xf numFmtId="0" fontId="54" fillId="2" borderId="17" xfId="1" applyFont="1" applyFill="1" applyBorder="1" applyAlignment="1">
      <alignment horizontal="center" vertical="center" wrapText="1"/>
    </xf>
    <xf numFmtId="0" fontId="44" fillId="15" borderId="14" xfId="1" applyFont="1" applyFill="1" applyBorder="1" applyAlignment="1">
      <alignment vertical="center" wrapText="1"/>
    </xf>
    <xf numFmtId="0" fontId="44" fillId="15" borderId="13" xfId="1" applyFont="1" applyFill="1" applyBorder="1" applyAlignment="1">
      <alignment vertical="center" wrapText="1"/>
    </xf>
    <xf numFmtId="0" fontId="44" fillId="15" borderId="12" xfId="1" applyFont="1" applyFill="1" applyBorder="1" applyAlignment="1">
      <alignment vertical="center" wrapText="1"/>
    </xf>
    <xf numFmtId="0" fontId="56" fillId="2" borderId="0" xfId="0" applyFont="1" applyFill="1" applyAlignment="1">
      <alignment horizontal="right"/>
    </xf>
    <xf numFmtId="0" fontId="0" fillId="2" borderId="0" xfId="0" applyFill="1" applyAlignment="1">
      <alignment vertical="center" wrapText="1"/>
    </xf>
    <xf numFmtId="0" fontId="11" fillId="16" borderId="7" xfId="0" applyFont="1" applyFill="1" applyBorder="1"/>
    <xf numFmtId="0" fontId="0" fillId="2" borderId="0" xfId="0" applyFill="1" applyAlignment="1">
      <alignment vertical="top"/>
    </xf>
    <xf numFmtId="0" fontId="58" fillId="16" borderId="6" xfId="0" applyFont="1" applyFill="1" applyBorder="1" applyAlignment="1">
      <alignment vertical="center" wrapText="1"/>
    </xf>
    <xf numFmtId="0" fontId="58" fillId="16" borderId="0" xfId="0" applyFont="1" applyFill="1" applyAlignment="1">
      <alignment vertical="center" wrapText="1"/>
    </xf>
    <xf numFmtId="0" fontId="58" fillId="16" borderId="7" xfId="0" applyFont="1" applyFill="1" applyBorder="1" applyAlignment="1">
      <alignment vertical="center" wrapText="1"/>
    </xf>
    <xf numFmtId="0" fontId="11" fillId="16" borderId="7" xfId="0" applyFont="1" applyFill="1" applyBorder="1" applyAlignment="1">
      <alignment vertical="center"/>
    </xf>
    <xf numFmtId="0" fontId="0" fillId="0" borderId="10" xfId="0" applyBorder="1" applyAlignment="1">
      <alignment horizontal="center"/>
    </xf>
    <xf numFmtId="0" fontId="5" fillId="0" borderId="0" xfId="0" applyFont="1"/>
    <xf numFmtId="0" fontId="25" fillId="0" borderId="17" xfId="1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" fontId="1" fillId="0" borderId="11" xfId="1" applyNumberFormat="1" applyBorder="1" applyAlignment="1">
      <alignment horizontal="center"/>
    </xf>
    <xf numFmtId="14" fontId="0" fillId="0" borderId="11" xfId="0" applyNumberFormat="1" applyBorder="1"/>
    <xf numFmtId="0" fontId="37" fillId="0" borderId="0" xfId="0" applyFont="1" applyAlignment="1">
      <alignment vertical="center"/>
    </xf>
    <xf numFmtId="0" fontId="0" fillId="0" borderId="11" xfId="0" applyBorder="1" applyAlignment="1">
      <alignment horizontal="center" vertical="top" wrapText="1"/>
    </xf>
    <xf numFmtId="0" fontId="11" fillId="0" borderId="17" xfId="0" applyFont="1" applyBorder="1" applyAlignment="1">
      <alignment horizontal="center"/>
    </xf>
    <xf numFmtId="0" fontId="1" fillId="0" borderId="17" xfId="1" applyBorder="1" applyAlignment="1">
      <alignment horizontal="center"/>
    </xf>
    <xf numFmtId="14" fontId="1" fillId="0" borderId="17" xfId="1" applyNumberForma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1" fontId="1" fillId="0" borderId="1" xfId="1" applyNumberFormat="1" applyBorder="1" applyAlignment="1">
      <alignment horizontal="center" vertical="center"/>
    </xf>
    <xf numFmtId="1" fontId="1" fillId="0" borderId="1" xfId="1" applyNumberFormat="1" applyBorder="1" applyAlignment="1">
      <alignment horizontal="center"/>
    </xf>
    <xf numFmtId="0" fontId="0" fillId="0" borderId="10" xfId="0" applyBorder="1" applyAlignment="1">
      <alignment vertical="center"/>
    </xf>
    <xf numFmtId="0" fontId="11" fillId="0" borderId="11" xfId="0" applyFont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5" fillId="0" borderId="11" xfId="1" applyFont="1" applyBorder="1" applyAlignment="1">
      <alignment horizontal="center" vertical="center" wrapText="1"/>
    </xf>
    <xf numFmtId="164" fontId="1" fillId="0" borderId="11" xfId="1" applyNumberFormat="1" applyBorder="1" applyAlignment="1">
      <alignment horizontal="center"/>
    </xf>
    <xf numFmtId="0" fontId="0" fillId="0" borderId="17" xfId="0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" fontId="5" fillId="0" borderId="11" xfId="1" applyNumberFormat="1" applyFont="1" applyBorder="1" applyAlignment="1">
      <alignment horizontal="center"/>
    </xf>
    <xf numFmtId="0" fontId="25" fillId="0" borderId="10" xfId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left" vertical="top" wrapText="1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left"/>
    </xf>
    <xf numFmtId="0" fontId="5" fillId="0" borderId="11" xfId="0" applyFont="1" applyBorder="1" applyAlignment="1">
      <alignment horizontal="left" vertical="top" wrapText="1"/>
    </xf>
    <xf numFmtId="0" fontId="27" fillId="0" borderId="11" xfId="0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15" fontId="7" fillId="0" borderId="11" xfId="1" applyNumberFormat="1" applyFont="1" applyBorder="1" applyAlignment="1">
      <alignment horizontal="center"/>
    </xf>
    <xf numFmtId="14" fontId="7" fillId="0" borderId="17" xfId="1" applyNumberFormat="1" applyFont="1" applyBorder="1" applyAlignment="1">
      <alignment horizontal="center"/>
    </xf>
    <xf numFmtId="0" fontId="33" fillId="0" borderId="11" xfId="0" applyFont="1" applyBorder="1" applyAlignment="1">
      <alignment horizontal="center" vertical="top" wrapText="1"/>
    </xf>
    <xf numFmtId="1" fontId="1" fillId="0" borderId="11" xfId="1" quotePrefix="1" applyNumberForma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15" fontId="35" fillId="0" borderId="17" xfId="1" applyNumberFormat="1" applyFont="1" applyBorder="1" applyAlignment="1">
      <alignment horizontal="center"/>
    </xf>
    <xf numFmtId="0" fontId="35" fillId="0" borderId="17" xfId="1" applyFont="1" applyBorder="1" applyAlignment="1">
      <alignment horizontal="center"/>
    </xf>
    <xf numFmtId="15" fontId="35" fillId="0" borderId="11" xfId="1" applyNumberFormat="1" applyFont="1" applyBorder="1" applyAlignment="1">
      <alignment horizontal="center"/>
    </xf>
    <xf numFmtId="14" fontId="35" fillId="0" borderId="17" xfId="1" applyNumberFormat="1" applyFont="1" applyBorder="1" applyAlignment="1">
      <alignment horizontal="center"/>
    </xf>
    <xf numFmtId="1" fontId="35" fillId="0" borderId="11" xfId="1" applyNumberFormat="1" applyFont="1" applyBorder="1" applyAlignment="1">
      <alignment horizontal="center"/>
    </xf>
    <xf numFmtId="0" fontId="35" fillId="0" borderId="11" xfId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top" wrapText="1"/>
    </xf>
    <xf numFmtId="0" fontId="41" fillId="0" borderId="11" xfId="0" applyFont="1" applyBorder="1" applyAlignment="1">
      <alignment horizontal="center" vertical="top" wrapText="1"/>
    </xf>
    <xf numFmtId="14" fontId="5" fillId="0" borderId="17" xfId="0" applyNumberFormat="1" applyFont="1" applyBorder="1" applyAlignment="1">
      <alignment horizontal="center"/>
    </xf>
    <xf numFmtId="14" fontId="42" fillId="0" borderId="17" xfId="0" applyNumberFormat="1" applyFont="1" applyBorder="1" applyAlignment="1">
      <alignment horizontal="center"/>
    </xf>
    <xf numFmtId="15" fontId="1" fillId="0" borderId="17" xfId="1" applyNumberFormat="1" applyBorder="1"/>
    <xf numFmtId="0" fontId="8" fillId="0" borderId="11" xfId="0" applyFont="1" applyBorder="1" applyAlignment="1">
      <alignment horizontal="center"/>
    </xf>
    <xf numFmtId="165" fontId="1" fillId="0" borderId="17" xfId="1" applyNumberFormat="1" applyBorder="1" applyAlignment="1">
      <alignment horizontal="center"/>
    </xf>
    <xf numFmtId="166" fontId="1" fillId="0" borderId="17" xfId="1" applyNumberFormat="1" applyBorder="1" applyAlignment="1">
      <alignment horizontal="center"/>
    </xf>
    <xf numFmtId="165" fontId="1" fillId="0" borderId="11" xfId="1" applyNumberFormat="1" applyBorder="1" applyAlignment="1">
      <alignment horizontal="center"/>
    </xf>
    <xf numFmtId="166" fontId="1" fillId="0" borderId="11" xfId="1" applyNumberFormat="1" applyBorder="1" applyAlignment="1">
      <alignment horizontal="center"/>
    </xf>
    <xf numFmtId="17" fontId="1" fillId="0" borderId="11" xfId="1" applyNumberForma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40" fillId="0" borderId="17" xfId="0" applyFont="1" applyBorder="1" applyAlignment="1">
      <alignment horizontal="center" vertical="center"/>
    </xf>
    <xf numFmtId="1" fontId="20" fillId="0" borderId="17" xfId="0" applyNumberFormat="1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/>
    </xf>
    <xf numFmtId="0" fontId="39" fillId="0" borderId="10" xfId="0" applyFont="1" applyBorder="1" applyAlignment="1">
      <alignment horizontal="left"/>
    </xf>
    <xf numFmtId="0" fontId="11" fillId="0" borderId="11" xfId="0" applyFont="1" applyBorder="1" applyAlignment="1">
      <alignment horizontal="center" wrapText="1"/>
    </xf>
    <xf numFmtId="0" fontId="0" fillId="0" borderId="17" xfId="0" applyBorder="1" applyAlignment="1">
      <alignment horizontal="left" vertical="center"/>
    </xf>
    <xf numFmtId="0" fontId="43" fillId="0" borderId="11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12" fillId="0" borderId="10" xfId="0" applyFont="1" applyBorder="1" applyAlignment="1">
      <alignment horizontal="center" wrapText="1"/>
    </xf>
    <xf numFmtId="0" fontId="31" fillId="0" borderId="11" xfId="0" applyFont="1" applyBorder="1" applyAlignment="1">
      <alignment horizontal="center" vertical="center"/>
    </xf>
    <xf numFmtId="1" fontId="32" fillId="0" borderId="11" xfId="1" applyNumberFormat="1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14" fontId="1" fillId="0" borderId="11" xfId="1" applyNumberForma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7" fillId="0" borderId="0" xfId="0" applyFont="1"/>
    <xf numFmtId="0" fontId="56" fillId="5" borderId="0" xfId="0" applyFont="1" applyFill="1" applyAlignment="1">
      <alignment horizontal="right"/>
    </xf>
    <xf numFmtId="0" fontId="61" fillId="2" borderId="0" xfId="0" applyFont="1" applyFill="1" applyAlignment="1">
      <alignment horizontal="center"/>
    </xf>
    <xf numFmtId="14" fontId="0" fillId="0" borderId="10" xfId="0" applyNumberFormat="1" applyBorder="1" applyAlignment="1">
      <alignment horizontal="center"/>
    </xf>
    <xf numFmtId="0" fontId="44" fillId="15" borderId="13" xfId="1" applyFont="1" applyFill="1" applyBorder="1" applyAlignment="1">
      <alignment horizontal="center" vertical="center" wrapText="1"/>
    </xf>
    <xf numFmtId="0" fontId="30" fillId="3" borderId="0" xfId="1" applyFont="1" applyFill="1" applyAlignment="1">
      <alignment horizontal="center"/>
    </xf>
    <xf numFmtId="0" fontId="55" fillId="2" borderId="0" xfId="0" applyFont="1" applyFill="1" applyAlignment="1">
      <alignment horizontal="center"/>
    </xf>
    <xf numFmtId="0" fontId="47" fillId="16" borderId="0" xfId="0" applyFont="1" applyFill="1"/>
    <xf numFmtId="0" fontId="55" fillId="5" borderId="29" xfId="0" applyFont="1" applyFill="1" applyBorder="1" applyAlignment="1">
      <alignment horizontal="center" vertical="top"/>
    </xf>
    <xf numFmtId="0" fontId="14" fillId="16" borderId="0" xfId="0" applyFont="1" applyFill="1"/>
    <xf numFmtId="0" fontId="14" fillId="16" borderId="9" xfId="0" applyFont="1" applyFill="1" applyBorder="1"/>
    <xf numFmtId="14" fontId="0" fillId="13" borderId="10" xfId="0" applyNumberFormat="1" applyFill="1" applyBorder="1" applyAlignment="1">
      <alignment horizontal="center"/>
    </xf>
    <xf numFmtId="0" fontId="46" fillId="16" borderId="6" xfId="0" applyFont="1" applyFill="1" applyBorder="1" applyAlignment="1">
      <alignment horizontal="left"/>
    </xf>
    <xf numFmtId="0" fontId="46" fillId="16" borderId="0" xfId="0" applyFont="1" applyFill="1" applyAlignment="1">
      <alignment horizontal="left"/>
    </xf>
    <xf numFmtId="14" fontId="27" fillId="13" borderId="17" xfId="0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46" fillId="16" borderId="6" xfId="0" applyFont="1" applyFill="1" applyBorder="1" applyAlignment="1">
      <alignment vertical="center"/>
    </xf>
    <xf numFmtId="0" fontId="46" fillId="16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66" fillId="5" borderId="0" xfId="0" applyFont="1" applyFill="1" applyAlignment="1">
      <alignment horizontal="center" vertical="center"/>
    </xf>
    <xf numFmtId="0" fontId="66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2" borderId="21" xfId="0" applyFill="1" applyBorder="1" applyAlignment="1">
      <alignment horizontal="center"/>
    </xf>
    <xf numFmtId="0" fontId="50" fillId="15" borderId="11" xfId="1" applyFont="1" applyFill="1" applyBorder="1" applyAlignment="1">
      <alignment horizontal="center" vertical="center"/>
    </xf>
    <xf numFmtId="0" fontId="45" fillId="15" borderId="11" xfId="1" applyFont="1" applyFill="1" applyBorder="1" applyAlignment="1">
      <alignment horizontal="center" vertical="center" wrapText="1"/>
    </xf>
    <xf numFmtId="0" fontId="45" fillId="15" borderId="11" xfId="1" applyFont="1" applyFill="1" applyBorder="1" applyAlignment="1">
      <alignment horizontal="center" vertical="center"/>
    </xf>
    <xf numFmtId="0" fontId="44" fillId="15" borderId="11" xfId="1" applyFont="1" applyFill="1" applyBorder="1" applyAlignment="1">
      <alignment horizontal="center" vertical="center" wrapText="1"/>
    </xf>
    <xf numFmtId="0" fontId="44" fillId="15" borderId="11" xfId="1" applyFont="1" applyFill="1" applyBorder="1" applyAlignment="1">
      <alignment horizontal="center" vertical="center"/>
    </xf>
    <xf numFmtId="0" fontId="65" fillId="15" borderId="11" xfId="1" applyFont="1" applyFill="1" applyBorder="1" applyAlignment="1">
      <alignment horizontal="center" vertical="center" wrapText="1"/>
    </xf>
    <xf numFmtId="0" fontId="60" fillId="16" borderId="25" xfId="0" applyFont="1" applyFill="1" applyBorder="1" applyAlignment="1">
      <alignment horizontal="center" vertical="center" wrapText="1"/>
    </xf>
    <xf numFmtId="0" fontId="60" fillId="16" borderId="28" xfId="0" applyFont="1" applyFill="1" applyBorder="1" applyAlignment="1">
      <alignment horizontal="center" vertical="center" wrapText="1"/>
    </xf>
    <xf numFmtId="0" fontId="46" fillId="16" borderId="26" xfId="0" applyFont="1" applyFill="1" applyBorder="1" applyAlignment="1">
      <alignment horizontal="center" vertical="center" wrapText="1"/>
    </xf>
    <xf numFmtId="0" fontId="46" fillId="16" borderId="30" xfId="0" applyFont="1" applyFill="1" applyBorder="1" applyAlignment="1">
      <alignment horizontal="center" vertical="center" wrapText="1"/>
    </xf>
    <xf numFmtId="0" fontId="46" fillId="16" borderId="27" xfId="0" applyFont="1" applyFill="1" applyBorder="1" applyAlignment="1">
      <alignment horizontal="center" vertical="center" wrapText="1"/>
    </xf>
    <xf numFmtId="0" fontId="46" fillId="16" borderId="12" xfId="0" applyFont="1" applyFill="1" applyBorder="1" applyAlignment="1">
      <alignment horizontal="center" vertical="center" wrapText="1"/>
    </xf>
    <xf numFmtId="0" fontId="46" fillId="16" borderId="11" xfId="0" applyFont="1" applyFill="1" applyBorder="1" applyAlignment="1">
      <alignment horizontal="center" vertical="center" wrapText="1"/>
    </xf>
    <xf numFmtId="0" fontId="46" fillId="16" borderId="31" xfId="0" applyFont="1" applyFill="1" applyBorder="1" applyAlignment="1">
      <alignment horizontal="center" vertical="center" wrapText="1"/>
    </xf>
    <xf numFmtId="0" fontId="63" fillId="16" borderId="4" xfId="0" applyFont="1" applyFill="1" applyBorder="1" applyAlignment="1">
      <alignment horizontal="center" vertical="center" wrapText="1"/>
    </xf>
    <xf numFmtId="0" fontId="63" fillId="16" borderId="0" xfId="0" applyFont="1" applyFill="1" applyAlignment="1">
      <alignment horizontal="center" vertical="center" wrapText="1"/>
    </xf>
    <xf numFmtId="0" fontId="63" fillId="16" borderId="7" xfId="0" applyFont="1" applyFill="1" applyBorder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15" fontId="0" fillId="6" borderId="14" xfId="0" applyNumberFormat="1" applyFill="1" applyBorder="1" applyAlignment="1">
      <alignment horizontal="center" vertical="center" wrapText="1"/>
    </xf>
    <xf numFmtId="15" fontId="0" fillId="6" borderId="13" xfId="0" applyNumberFormat="1" applyFill="1" applyBorder="1" applyAlignment="1">
      <alignment horizontal="center" vertical="center" wrapText="1"/>
    </xf>
    <xf numFmtId="15" fontId="0" fillId="6" borderId="12" xfId="0" applyNumberFormat="1" applyFill="1" applyBorder="1" applyAlignment="1">
      <alignment horizontal="center" vertical="center" wrapText="1"/>
    </xf>
    <xf numFmtId="14" fontId="27" fillId="2" borderId="11" xfId="0" applyNumberFormat="1" applyFont="1" applyFill="1" applyBorder="1" applyAlignment="1">
      <alignment horizontal="center" vertical="center"/>
    </xf>
    <xf numFmtId="0" fontId="46" fillId="16" borderId="6" xfId="0" applyFont="1" applyFill="1" applyBorder="1" applyAlignment="1">
      <alignment vertical="center"/>
    </xf>
    <xf numFmtId="0" fontId="46" fillId="16" borderId="0" xfId="0" applyFont="1" applyFill="1" applyAlignment="1">
      <alignment vertical="center"/>
    </xf>
    <xf numFmtId="0" fontId="46" fillId="16" borderId="16" xfId="0" applyFont="1" applyFill="1" applyBorder="1" applyAlignment="1">
      <alignment vertical="center"/>
    </xf>
    <xf numFmtId="0" fontId="39" fillId="6" borderId="22" xfId="0" applyFont="1" applyFill="1" applyBorder="1" applyAlignment="1">
      <alignment horizontal="center" vertical="center" wrapText="1"/>
    </xf>
    <xf numFmtId="0" fontId="39" fillId="6" borderId="15" xfId="0" applyFont="1" applyFill="1" applyBorder="1" applyAlignment="1">
      <alignment horizontal="center" vertical="center" wrapText="1"/>
    </xf>
    <xf numFmtId="0" fontId="39" fillId="6" borderId="23" xfId="0" applyFont="1" applyFill="1" applyBorder="1" applyAlignment="1">
      <alignment horizontal="center" vertical="center" wrapText="1"/>
    </xf>
    <xf numFmtId="0" fontId="39" fillId="6" borderId="10" xfId="0" applyFont="1" applyFill="1" applyBorder="1" applyAlignment="1">
      <alignment horizontal="center" vertical="center" wrapText="1"/>
    </xf>
    <xf numFmtId="0" fontId="39" fillId="6" borderId="7" xfId="0" applyFont="1" applyFill="1" applyBorder="1" applyAlignment="1">
      <alignment horizontal="center" vertical="center" wrapText="1"/>
    </xf>
    <xf numFmtId="0" fontId="39" fillId="6" borderId="24" xfId="0" applyFont="1" applyFill="1" applyBorder="1" applyAlignment="1">
      <alignment horizontal="center" vertical="center" wrapText="1"/>
    </xf>
    <xf numFmtId="0" fontId="39" fillId="6" borderId="14" xfId="0" applyFont="1" applyFill="1" applyBorder="1" applyAlignment="1">
      <alignment horizontal="center" vertical="center" wrapText="1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2" xfId="0" applyFont="1" applyFill="1" applyBorder="1" applyAlignment="1">
      <alignment horizontal="center" vertical="center" wrapText="1"/>
    </xf>
    <xf numFmtId="0" fontId="63" fillId="16" borderId="6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1" fontId="8" fillId="6" borderId="14" xfId="0" applyNumberFormat="1" applyFont="1" applyFill="1" applyBorder="1" applyAlignment="1">
      <alignment horizontal="center" vertical="center" wrapText="1"/>
    </xf>
    <xf numFmtId="1" fontId="8" fillId="6" borderId="13" xfId="0" applyNumberFormat="1" applyFont="1" applyFill="1" applyBorder="1" applyAlignment="1">
      <alignment horizontal="center" vertical="center" wrapText="1"/>
    </xf>
    <xf numFmtId="1" fontId="8" fillId="6" borderId="12" xfId="0" applyNumberFormat="1" applyFont="1" applyFill="1" applyBorder="1" applyAlignment="1">
      <alignment horizontal="center" vertical="center" wrapText="1"/>
    </xf>
    <xf numFmtId="0" fontId="46" fillId="16" borderId="0" xfId="0" applyFont="1" applyFill="1" applyAlignment="1">
      <alignment horizontal="center" vertical="center" wrapText="1"/>
    </xf>
    <xf numFmtId="0" fontId="59" fillId="16" borderId="0" xfId="0" applyFont="1" applyFill="1" applyAlignment="1">
      <alignment horizontal="center" vertical="center" wrapText="1"/>
    </xf>
    <xf numFmtId="0" fontId="59" fillId="16" borderId="6" xfId="0" applyFont="1" applyFill="1" applyBorder="1" applyAlignment="1">
      <alignment horizontal="center" vertical="center"/>
    </xf>
    <xf numFmtId="0" fontId="59" fillId="16" borderId="0" xfId="0" applyFont="1" applyFill="1" applyAlignment="1">
      <alignment horizontal="center" vertical="center"/>
    </xf>
    <xf numFmtId="0" fontId="59" fillId="16" borderId="3" xfId="0" applyFont="1" applyFill="1" applyBorder="1" applyAlignment="1">
      <alignment horizontal="center" vertical="center"/>
    </xf>
    <xf numFmtId="0" fontId="59" fillId="16" borderId="8" xfId="0" applyFont="1" applyFill="1" applyBorder="1" applyAlignment="1">
      <alignment horizontal="center" vertical="center"/>
    </xf>
    <xf numFmtId="0" fontId="59" fillId="16" borderId="9" xfId="0" applyFont="1" applyFill="1" applyBorder="1" applyAlignment="1">
      <alignment horizontal="center" vertical="center"/>
    </xf>
    <xf numFmtId="0" fontId="59" fillId="16" borderId="2" xfId="0" applyFont="1" applyFill="1" applyBorder="1" applyAlignment="1">
      <alignment horizontal="center" vertical="center"/>
    </xf>
    <xf numFmtId="15" fontId="64" fillId="16" borderId="0" xfId="0" applyNumberFormat="1" applyFont="1" applyFill="1" applyAlignment="1">
      <alignment horizontal="center" vertical="center" wrapText="1"/>
    </xf>
    <xf numFmtId="15" fontId="64" fillId="16" borderId="3" xfId="0" applyNumberFormat="1" applyFont="1" applyFill="1" applyBorder="1" applyAlignment="1">
      <alignment horizontal="center" vertical="center" wrapText="1"/>
    </xf>
    <xf numFmtId="15" fontId="64" fillId="16" borderId="9" xfId="0" applyNumberFormat="1" applyFont="1" applyFill="1" applyBorder="1" applyAlignment="1">
      <alignment horizontal="center" vertical="center" wrapText="1"/>
    </xf>
    <xf numFmtId="15" fontId="64" fillId="16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47" fillId="16" borderId="6" xfId="0" applyFont="1" applyFill="1" applyBorder="1" applyAlignment="1">
      <alignment horizontal="center" vertical="center"/>
    </xf>
    <xf numFmtId="0" fontId="47" fillId="16" borderId="0" xfId="0" applyFont="1" applyFill="1" applyAlignment="1">
      <alignment horizontal="center" vertical="center"/>
    </xf>
    <xf numFmtId="0" fontId="47" fillId="16" borderId="16" xfId="0" applyFont="1" applyFill="1" applyBorder="1" applyAlignment="1">
      <alignment horizontal="center" vertical="center"/>
    </xf>
    <xf numFmtId="14" fontId="40" fillId="2" borderId="14" xfId="1" applyNumberFormat="1" applyFont="1" applyFill="1" applyBorder="1" applyAlignment="1">
      <alignment horizontal="center" vertical="center"/>
    </xf>
    <xf numFmtId="14" fontId="40" fillId="2" borderId="13" xfId="1" applyNumberFormat="1" applyFont="1" applyFill="1" applyBorder="1" applyAlignment="1">
      <alignment horizontal="center" vertical="center"/>
    </xf>
    <xf numFmtId="14" fontId="40" fillId="2" borderId="12" xfId="1" applyNumberFormat="1" applyFont="1" applyFill="1" applyBorder="1" applyAlignment="1">
      <alignment horizontal="center" vertical="center"/>
    </xf>
    <xf numFmtId="0" fontId="39" fillId="5" borderId="14" xfId="0" applyFont="1" applyFill="1" applyBorder="1" applyAlignment="1">
      <alignment horizontal="center" vertical="center"/>
    </xf>
    <xf numFmtId="0" fontId="39" fillId="5" borderId="12" xfId="0" applyFont="1" applyFill="1" applyBorder="1" applyAlignment="1">
      <alignment horizontal="center" vertical="center"/>
    </xf>
    <xf numFmtId="14" fontId="44" fillId="5" borderId="14" xfId="1" applyNumberFormat="1" applyFont="1" applyFill="1" applyBorder="1" applyAlignment="1">
      <alignment horizontal="center" vertical="center"/>
    </xf>
    <xf numFmtId="14" fontId="44" fillId="5" borderId="13" xfId="1" applyNumberFormat="1" applyFont="1" applyFill="1" applyBorder="1" applyAlignment="1">
      <alignment horizontal="center" vertical="center"/>
    </xf>
    <xf numFmtId="14" fontId="44" fillId="5" borderId="12" xfId="1" applyNumberFormat="1" applyFont="1" applyFill="1" applyBorder="1" applyAlignment="1">
      <alignment horizontal="center" vertical="center"/>
    </xf>
    <xf numFmtId="14" fontId="27" fillId="2" borderId="14" xfId="0" applyNumberFormat="1" applyFont="1" applyFill="1" applyBorder="1" applyAlignment="1">
      <alignment horizontal="center" vertical="center"/>
    </xf>
    <xf numFmtId="14" fontId="27" fillId="2" borderId="13" xfId="0" applyNumberFormat="1" applyFont="1" applyFill="1" applyBorder="1" applyAlignment="1">
      <alignment horizontal="center" vertical="center"/>
    </xf>
    <xf numFmtId="14" fontId="27" fillId="2" borderId="12" xfId="0" applyNumberFormat="1" applyFont="1" applyFill="1" applyBorder="1" applyAlignment="1">
      <alignment horizontal="center" vertical="center"/>
    </xf>
    <xf numFmtId="14" fontId="27" fillId="2" borderId="22" xfId="0" applyNumberFormat="1" applyFont="1" applyFill="1" applyBorder="1" applyAlignment="1">
      <alignment horizontal="center" vertical="center"/>
    </xf>
    <xf numFmtId="14" fontId="27" fillId="2" borderId="15" xfId="0" applyNumberFormat="1" applyFont="1" applyFill="1" applyBorder="1" applyAlignment="1">
      <alignment horizontal="center" vertical="center"/>
    </xf>
    <xf numFmtId="14" fontId="27" fillId="2" borderId="23" xfId="0" applyNumberFormat="1" applyFont="1" applyFill="1" applyBorder="1" applyAlignment="1">
      <alignment horizontal="center" vertical="center"/>
    </xf>
    <xf numFmtId="15" fontId="40" fillId="2" borderId="14" xfId="1" applyNumberFormat="1" applyFont="1" applyFill="1" applyBorder="1" applyAlignment="1">
      <alignment horizontal="center" vertical="center"/>
    </xf>
    <xf numFmtId="15" fontId="40" fillId="2" borderId="13" xfId="1" applyNumberFormat="1" applyFont="1" applyFill="1" applyBorder="1" applyAlignment="1">
      <alignment horizontal="center" vertical="center"/>
    </xf>
    <xf numFmtId="15" fontId="40" fillId="2" borderId="12" xfId="1" applyNumberFormat="1" applyFont="1" applyFill="1" applyBorder="1" applyAlignment="1">
      <alignment horizontal="center" vertical="center"/>
    </xf>
    <xf numFmtId="15" fontId="44" fillId="5" borderId="14" xfId="1" applyNumberFormat="1" applyFont="1" applyFill="1" applyBorder="1" applyAlignment="1">
      <alignment horizontal="center" vertical="center"/>
    </xf>
    <xf numFmtId="15" fontId="44" fillId="5" borderId="13" xfId="1" applyNumberFormat="1" applyFont="1" applyFill="1" applyBorder="1" applyAlignment="1">
      <alignment horizontal="center" vertical="center"/>
    </xf>
    <xf numFmtId="15" fontId="44" fillId="5" borderId="12" xfId="1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 xr:uid="{00000000-0005-0000-0000-000001000000}"/>
    <cellStyle name="Normal 2 2" xfId="1" xr:uid="{00000000-0005-0000-0000-000002000000}"/>
    <cellStyle name="Normal 22" xfId="3" xr:uid="{00000000-0005-0000-0000-000003000000}"/>
    <cellStyle name="Normal 3 3" xfId="4" xr:uid="{00000000-0005-0000-0000-000004000000}"/>
  </cellStyles>
  <dxfs count="2460">
    <dxf>
      <font>
        <color theme="0" tint="-0.14996795556505021"/>
      </font>
    </dxf>
    <dxf>
      <font>
        <b/>
        <i val="0"/>
        <color theme="1"/>
      </font>
      <fill>
        <patternFill>
          <f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14996795556505021"/>
      </font>
    </dxf>
    <dxf>
      <font>
        <b/>
        <i val="0"/>
        <color theme="1"/>
      </font>
      <fill>
        <patternFill>
          <f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0.14996795556505021"/>
      </font>
    </dxf>
    <dxf>
      <font>
        <b/>
        <i val="0"/>
        <color theme="1"/>
      </font>
      <fill>
        <patternFill>
          <f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0.14996795556505021"/>
      </font>
    </dxf>
    <dxf>
      <font>
        <b/>
        <i val="0"/>
        <color theme="1"/>
      </font>
      <fill>
        <patternFill>
          <f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9"/>
        </patternFill>
      </fill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0.14996795556505021"/>
      </font>
    </dxf>
    <dxf>
      <font>
        <b/>
        <i val="0"/>
        <color theme="1"/>
      </font>
      <fill>
        <patternFill>
          <f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0.14996795556505021"/>
      </font>
    </dxf>
    <dxf>
      <font>
        <b/>
        <i val="0"/>
        <color theme="1"/>
      </font>
      <fill>
        <patternFill>
          <f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0.14996795556505021"/>
      </font>
    </dxf>
    <dxf>
      <font>
        <b/>
        <i val="0"/>
        <color theme="1"/>
      </font>
      <fill>
        <patternFill>
          <f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9"/>
        </patternFill>
      </fill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0.14996795556505021"/>
      </font>
    </dxf>
    <dxf>
      <font>
        <b/>
        <i val="0"/>
        <color theme="1"/>
      </font>
      <fill>
        <patternFill>
          <f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lor theme="0" tint="-0.14996795556505021"/>
      </font>
    </dxf>
    <dxf>
      <font>
        <b/>
        <i val="0"/>
        <color theme="1"/>
      </font>
      <fill>
        <patternFill>
          <f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14996795556505021"/>
      </font>
    </dxf>
    <dxf>
      <font>
        <b/>
        <i val="0"/>
        <color theme="1"/>
      </font>
      <fill>
        <patternFill>
          <f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0.14996795556505021"/>
      </font>
    </dxf>
    <dxf>
      <font>
        <b/>
        <i val="0"/>
        <color theme="1"/>
      </font>
      <fill>
        <patternFill>
          <f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0.14996795556505021"/>
      </font>
    </dxf>
    <dxf>
      <font>
        <b/>
        <i val="0"/>
        <color theme="1"/>
      </font>
      <fill>
        <patternFill>
          <f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9"/>
        </patternFill>
      </fill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0.14996795556505021"/>
      </font>
    </dxf>
    <dxf>
      <font>
        <b/>
        <i val="0"/>
        <color theme="1"/>
      </font>
      <fill>
        <patternFill>
          <f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0.14996795556505021"/>
      </font>
    </dxf>
    <dxf>
      <font>
        <b/>
        <i val="0"/>
        <color theme="1"/>
      </font>
      <fill>
        <patternFill>
          <f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0.14996795556505021"/>
      </font>
    </dxf>
    <dxf>
      <font>
        <b/>
        <i val="0"/>
        <color theme="1"/>
      </font>
      <fill>
        <patternFill>
          <f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9"/>
        </patternFill>
      </fill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0.14996795556505021"/>
      </font>
    </dxf>
    <dxf>
      <font>
        <b/>
        <i val="0"/>
        <color theme="1"/>
      </font>
      <fill>
        <patternFill>
          <f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lor theme="0" tint="-0.14996795556505021"/>
      </font>
    </dxf>
    <dxf>
      <font>
        <b/>
        <i val="0"/>
        <color theme="1"/>
      </font>
      <fill>
        <patternFill>
          <f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14996795556505021"/>
      </font>
    </dxf>
    <dxf>
      <font>
        <b/>
        <i val="0"/>
        <color theme="1"/>
      </font>
      <fill>
        <patternFill>
          <f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0.14996795556505021"/>
      </font>
    </dxf>
    <dxf>
      <font>
        <b/>
        <i val="0"/>
        <color theme="1"/>
      </font>
      <fill>
        <patternFill>
          <f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0.14996795556505021"/>
      </font>
    </dxf>
    <dxf>
      <font>
        <b/>
        <i val="0"/>
        <color theme="1"/>
      </font>
      <fill>
        <patternFill>
          <f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9"/>
        </patternFill>
      </fill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0.14996795556505021"/>
      </font>
    </dxf>
    <dxf>
      <font>
        <b/>
        <i val="0"/>
        <color theme="1"/>
      </font>
      <fill>
        <patternFill>
          <f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0.14996795556505021"/>
      </font>
    </dxf>
    <dxf>
      <font>
        <b/>
        <i val="0"/>
        <color theme="1"/>
      </font>
      <fill>
        <patternFill>
          <f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0.14996795556505021"/>
      </font>
    </dxf>
    <dxf>
      <font>
        <b/>
        <i val="0"/>
        <color theme="1"/>
      </font>
      <fill>
        <patternFill>
          <f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9"/>
        </patternFill>
      </fill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0.14996795556505021"/>
      </font>
    </dxf>
    <dxf>
      <font>
        <b/>
        <i val="0"/>
        <color theme="1"/>
      </font>
      <fill>
        <patternFill>
          <f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9"/>
        </patternFill>
      </fill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0.14996795556505021"/>
      </font>
    </dxf>
    <dxf>
      <font>
        <b/>
        <i val="0"/>
        <color theme="1"/>
      </font>
      <fill>
        <patternFill>
          <f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0.14996795556505021"/>
      </font>
    </dxf>
    <dxf>
      <font>
        <b/>
        <i val="0"/>
        <color theme="1"/>
      </font>
      <fill>
        <patternFill>
          <f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 tint="-0.14996795556505021"/>
      </font>
    </dxf>
    <dxf>
      <font>
        <b/>
        <i val="0"/>
        <color theme="1"/>
      </font>
      <fill>
        <patternFill>
          <f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4.9989318521683403E-2"/>
      </font>
    </dxf>
    <dxf>
      <font>
        <b/>
        <i val="0"/>
        <strike val="0"/>
        <color auto="1"/>
      </font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auto="1"/>
      </font>
      <fill>
        <patternFill patternType="solid"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auto="1"/>
      </font>
      <fill>
        <patternFill patternType="solid"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auto="1"/>
      </font>
      <fill>
        <patternFill patternType="solid"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 val="0"/>
        <i val="0"/>
        <color rgb="FF00B050"/>
      </font>
    </dxf>
    <dxf>
      <font>
        <color rgb="FFC00000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00CC00"/>
      <color rgb="FF008000"/>
      <color rgb="FFFFD08B"/>
      <color rgb="FFFFE181"/>
      <color rgb="FFFF99FF"/>
      <color rgb="FFFFFF85"/>
      <color rgb="FFFF9933"/>
      <color rgb="FFFFE697"/>
      <color rgb="FFFFDE75"/>
      <color rgb="FFE6E3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352426</xdr:colOff>
          <xdr:row>58</xdr:row>
          <xdr:rowOff>23626</xdr:rowOff>
        </xdr:from>
        <xdr:to>
          <xdr:col>9</xdr:col>
          <xdr:colOff>714375</xdr:colOff>
          <xdr:row>81</xdr:row>
          <xdr:rowOff>165800</xdr:rowOff>
        </xdr:to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652A1326-8EDE-400D-ADBA-086430DF88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lantilla!$A$2:$AB$26" spid="_x0000_s13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52426" y="11301226"/>
              <a:ext cx="7219949" cy="452367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0</xdr:colOff>
      <xdr:row>3</xdr:row>
      <xdr:rowOff>66675</xdr:rowOff>
    </xdr:from>
    <xdr:to>
      <xdr:col>10</xdr:col>
      <xdr:colOff>266700</xdr:colOff>
      <xdr:row>20</xdr:row>
      <xdr:rowOff>152401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13" t="24429" r="9496" b="8438"/>
        <a:stretch/>
      </xdr:blipFill>
      <xdr:spPr>
        <a:xfrm>
          <a:off x="0" y="790575"/>
          <a:ext cx="7886700" cy="3324226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57</xdr:row>
      <xdr:rowOff>123825</xdr:rowOff>
    </xdr:from>
    <xdr:to>
      <xdr:col>2</xdr:col>
      <xdr:colOff>85725</xdr:colOff>
      <xdr:row>62</xdr:row>
      <xdr:rowOff>152400</xdr:rowOff>
    </xdr:to>
    <xdr:sp macro="" textlink="">
      <xdr:nvSpPr>
        <xdr:cNvPr id="5" name="Co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1210925"/>
          <a:ext cx="1438275" cy="981075"/>
        </a:xfrm>
        <a:prstGeom prst="flowChartConnector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142876</xdr:colOff>
          <xdr:row>23</xdr:row>
          <xdr:rowOff>176026</xdr:rowOff>
        </xdr:from>
        <xdr:to>
          <xdr:col>9</xdr:col>
          <xdr:colOff>504825</xdr:colOff>
          <xdr:row>47</xdr:row>
          <xdr:rowOff>127700</xdr:rowOff>
        </xdr:to>
        <xdr:pic>
          <xdr:nvPicPr>
            <xdr:cNvPr id="9" name="Imagen 8">
              <a:extLst>
                <a:ext uri="{FF2B5EF4-FFF2-40B4-BE49-F238E27FC236}">
                  <a16:creationId xmlns:a16="http://schemas.microsoft.com/office/drawing/2014/main" id="{EB0F3FDE-B1F3-40E9-B144-AE4052878D9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lantilla!$A$2:$AB$26" spid="_x0000_s132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42876" y="4786126"/>
              <a:ext cx="7219949" cy="452367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350520</xdr:colOff>
          <xdr:row>58</xdr:row>
          <xdr:rowOff>22860</xdr:rowOff>
        </xdr:from>
        <xdr:to>
          <xdr:col>9</xdr:col>
          <xdr:colOff>716280</xdr:colOff>
          <xdr:row>81</xdr:row>
          <xdr:rowOff>167640</xdr:rowOff>
        </xdr:to>
        <xdr:pic>
          <xdr:nvPicPr>
            <xdr:cNvPr id="1299" name="Imagen 9">
              <a:extLst>
                <a:ext uri="{FF2B5EF4-FFF2-40B4-BE49-F238E27FC236}">
                  <a16:creationId xmlns:a16="http://schemas.microsoft.com/office/drawing/2014/main" id="{AA529B48-DA4F-474F-094F-2CA774E59B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lantilla!$A$2:$AB$26" spid="_x0000_s1321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350520" y="10896600"/>
              <a:ext cx="7429500" cy="4351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23</xdr:row>
          <xdr:rowOff>175260</xdr:rowOff>
        </xdr:from>
        <xdr:to>
          <xdr:col>9</xdr:col>
          <xdr:colOff>502920</xdr:colOff>
          <xdr:row>47</xdr:row>
          <xdr:rowOff>129540</xdr:rowOff>
        </xdr:to>
        <xdr:pic>
          <xdr:nvPicPr>
            <xdr:cNvPr id="1300" name="Imagen 8">
              <a:extLst>
                <a:ext uri="{FF2B5EF4-FFF2-40B4-BE49-F238E27FC236}">
                  <a16:creationId xmlns:a16="http://schemas.microsoft.com/office/drawing/2014/main" id="{55C9C12B-B510-9DC6-7555-E210A7BCA4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lantilla!$A$2:$AB$26" spid="_x0000_s1322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44780" y="4632960"/>
              <a:ext cx="7421880" cy="4343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2</xdr:row>
      <xdr:rowOff>0</xdr:rowOff>
    </xdr:from>
    <xdr:to>
      <xdr:col>36</xdr:col>
      <xdr:colOff>177030</xdr:colOff>
      <xdr:row>2</xdr:row>
      <xdr:rowOff>2173</xdr:rowOff>
    </xdr:to>
    <xdr:pic>
      <xdr:nvPicPr>
        <xdr:cNvPr id="4" name="Picture 2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76"/>
        <a:stretch>
          <a:fillRect/>
        </a:stretch>
      </xdr:blipFill>
      <xdr:spPr bwMode="auto">
        <a:xfrm>
          <a:off x="31073436" y="251257"/>
          <a:ext cx="1044864" cy="555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0</xdr:colOff>
      <xdr:row>2</xdr:row>
      <xdr:rowOff>0</xdr:rowOff>
    </xdr:from>
    <xdr:to>
      <xdr:col>35</xdr:col>
      <xdr:colOff>762000</xdr:colOff>
      <xdr:row>2</xdr:row>
      <xdr:rowOff>2173</xdr:rowOff>
    </xdr:to>
    <xdr:pic>
      <xdr:nvPicPr>
        <xdr:cNvPr id="6" name="Picture 2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24076"/>
        <a:stretch>
          <a:fillRect/>
        </a:stretch>
      </xdr:blipFill>
      <xdr:spPr bwMode="auto">
        <a:xfrm>
          <a:off x="71449911" y="184582"/>
          <a:ext cx="759114" cy="2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0</xdr:colOff>
      <xdr:row>2</xdr:row>
      <xdr:rowOff>0</xdr:rowOff>
    </xdr:from>
    <xdr:to>
      <xdr:col>35</xdr:col>
      <xdr:colOff>762000</xdr:colOff>
      <xdr:row>2</xdr:row>
      <xdr:rowOff>2173</xdr:rowOff>
    </xdr:to>
    <xdr:pic>
      <xdr:nvPicPr>
        <xdr:cNvPr id="7" name="Picture 2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24076"/>
        <a:stretch>
          <a:fillRect/>
        </a:stretch>
      </xdr:blipFill>
      <xdr:spPr bwMode="auto">
        <a:xfrm>
          <a:off x="71449911" y="184582"/>
          <a:ext cx="759114" cy="2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0</xdr:colOff>
      <xdr:row>2</xdr:row>
      <xdr:rowOff>0</xdr:rowOff>
    </xdr:from>
    <xdr:to>
      <xdr:col>34</xdr:col>
      <xdr:colOff>0</xdr:colOff>
      <xdr:row>2</xdr:row>
      <xdr:rowOff>2173</xdr:rowOff>
    </xdr:to>
    <xdr:pic>
      <xdr:nvPicPr>
        <xdr:cNvPr id="8" name="Picture 2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24076"/>
        <a:stretch>
          <a:fillRect/>
        </a:stretch>
      </xdr:blipFill>
      <xdr:spPr bwMode="auto">
        <a:xfrm>
          <a:off x="70306911" y="727507"/>
          <a:ext cx="0" cy="2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</xdr:colOff>
      <xdr:row>3</xdr:row>
      <xdr:rowOff>99219</xdr:rowOff>
    </xdr:from>
    <xdr:to>
      <xdr:col>6</xdr:col>
      <xdr:colOff>154782</xdr:colOff>
      <xdr:row>6</xdr:row>
      <xdr:rowOff>25401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19200" y="708819"/>
          <a:ext cx="1043782" cy="586582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 b="1">
              <a:solidFill>
                <a:schemeClr val="tx1">
                  <a:lumMod val="95000"/>
                  <a:lumOff val="5000"/>
                </a:schemeClr>
              </a:solidFill>
            </a:rPr>
            <a:t>LOGOTIPO DE LA COMPAÑIA</a:t>
          </a:r>
        </a:p>
      </xdr:txBody>
    </xdr:sp>
    <xdr:clientData/>
  </xdr:twoCellAnchor>
  <xdr:twoCellAnchor>
    <xdr:from>
      <xdr:col>12</xdr:col>
      <xdr:colOff>149226</xdr:colOff>
      <xdr:row>3</xdr:row>
      <xdr:rowOff>88900</xdr:rowOff>
    </xdr:from>
    <xdr:to>
      <xdr:col>14</xdr:col>
      <xdr:colOff>477044</xdr:colOff>
      <xdr:row>7</xdr:row>
      <xdr:rowOff>254000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264026" y="698500"/>
          <a:ext cx="988218" cy="1143000"/>
        </a:xfrm>
        <a:prstGeom prst="rect">
          <a:avLst/>
        </a:prstGeom>
        <a:ln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FOTOGRAFIA</a:t>
          </a:r>
        </a:p>
      </xdr:txBody>
    </xdr:sp>
    <xdr:clientData/>
  </xdr:twoCellAnchor>
  <xdr:twoCellAnchor>
    <xdr:from>
      <xdr:col>16</xdr:col>
      <xdr:colOff>152400</xdr:colOff>
      <xdr:row>1</xdr:row>
      <xdr:rowOff>101600</xdr:rowOff>
    </xdr:from>
    <xdr:to>
      <xdr:col>19</xdr:col>
      <xdr:colOff>27782</xdr:colOff>
      <xdr:row>4</xdr:row>
      <xdr:rowOff>142082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880100" y="304800"/>
          <a:ext cx="1043782" cy="586582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 b="1">
              <a:solidFill>
                <a:schemeClr val="tx1">
                  <a:lumMod val="95000"/>
                  <a:lumOff val="5000"/>
                </a:schemeClr>
              </a:solidFill>
            </a:rPr>
            <a:t>LOGOTIPO DE LA COMPAÑIA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86320</xdr:colOff>
      <xdr:row>3</xdr:row>
      <xdr:rowOff>24740</xdr:rowOff>
    </xdr:from>
    <xdr:to>
      <xdr:col>14</xdr:col>
      <xdr:colOff>284513</xdr:colOff>
      <xdr:row>7</xdr:row>
      <xdr:rowOff>272143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877270" y="634340"/>
          <a:ext cx="1045918" cy="1209428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050">
            <a:solidFill>
              <a:schemeClr val="tx1">
                <a:lumMod val="50000"/>
                <a:lumOff val="50000"/>
              </a:schemeClr>
            </a:solidFill>
          </a:endParaRPr>
        </a:p>
        <a:p>
          <a:pPr algn="ctr"/>
          <a:endParaRPr lang="es-MX" sz="1050">
            <a:solidFill>
              <a:schemeClr val="tx1">
                <a:lumMod val="50000"/>
                <a:lumOff val="50000"/>
              </a:schemeClr>
            </a:solidFill>
          </a:endParaRPr>
        </a:p>
        <a:p>
          <a:pPr algn="ctr"/>
          <a:r>
            <a:rPr lang="es-MX" sz="1050">
              <a:solidFill>
                <a:schemeClr val="tx1">
                  <a:lumMod val="50000"/>
                  <a:lumOff val="50000"/>
                </a:schemeClr>
              </a:solidFill>
            </a:rPr>
            <a:t>FOTO </a:t>
          </a:r>
        </a:p>
        <a:p>
          <a:pPr algn="ctr"/>
          <a:r>
            <a:rPr lang="es-MX" sz="1050">
              <a:solidFill>
                <a:schemeClr val="tx1">
                  <a:lumMod val="50000"/>
                  <a:lumOff val="50000"/>
                </a:schemeClr>
              </a:solidFill>
            </a:rPr>
            <a:t>personal</a:t>
          </a:r>
        </a:p>
      </xdr:txBody>
    </xdr:sp>
    <xdr:clientData/>
  </xdr:twoCellAnchor>
  <xdr:twoCellAnchor>
    <xdr:from>
      <xdr:col>16</xdr:col>
      <xdr:colOff>24741</xdr:colOff>
      <xdr:row>1</xdr:row>
      <xdr:rowOff>17194</xdr:rowOff>
    </xdr:from>
    <xdr:to>
      <xdr:col>18</xdr:col>
      <xdr:colOff>197923</xdr:colOff>
      <xdr:row>4</xdr:row>
      <xdr:rowOff>197921</xdr:rowOff>
    </xdr:to>
    <xdr:sp macro="" textlink="">
      <xdr:nvSpPr>
        <xdr:cNvPr id="3" name="195 CuadroText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615916" y="217219"/>
          <a:ext cx="725632" cy="72365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Logo</a:t>
          </a:r>
          <a:r>
            <a:rPr lang="es-MX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empresa</a:t>
          </a:r>
          <a:endParaRPr lang="es-MX" sz="1050" b="1">
            <a:solidFill>
              <a:srgbClr val="FF0000"/>
            </a:solidFill>
            <a:effectLst/>
          </a:endParaRPr>
        </a:p>
        <a:p>
          <a:pPr algn="ctr"/>
          <a:endParaRPr lang="es-MX" sz="105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2</xdr:col>
      <xdr:colOff>173182</xdr:colOff>
      <xdr:row>3</xdr:row>
      <xdr:rowOff>61851</xdr:rowOff>
    </xdr:from>
    <xdr:to>
      <xdr:col>6</xdr:col>
      <xdr:colOff>228600</xdr:colOff>
      <xdr:row>6</xdr:row>
      <xdr:rowOff>143617</xdr:rowOff>
    </xdr:to>
    <xdr:sp macro="" textlink="">
      <xdr:nvSpPr>
        <xdr:cNvPr id="4" name="195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287607" y="671451"/>
          <a:ext cx="1046018" cy="729466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Logo</a:t>
          </a:r>
          <a:r>
            <a:rPr lang="es-MX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empresa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contratista</a:t>
          </a:r>
          <a:endParaRPr lang="es-MX" sz="1050" b="1">
            <a:solidFill>
              <a:srgbClr val="FF0000"/>
            </a:solidFill>
            <a:effectLst/>
          </a:endParaRPr>
        </a:p>
        <a:p>
          <a:pPr algn="ctr"/>
          <a:endParaRPr lang="es-MX" sz="105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11</xdr:col>
      <xdr:colOff>86320</xdr:colOff>
      <xdr:row>29</xdr:row>
      <xdr:rowOff>24740</xdr:rowOff>
    </xdr:from>
    <xdr:to>
      <xdr:col>14</xdr:col>
      <xdr:colOff>284513</xdr:colOff>
      <xdr:row>33</xdr:row>
      <xdr:rowOff>272143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3877270" y="7178015"/>
          <a:ext cx="1045918" cy="1209428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050">
            <a:solidFill>
              <a:schemeClr val="tx1">
                <a:lumMod val="50000"/>
                <a:lumOff val="50000"/>
              </a:schemeClr>
            </a:solidFill>
          </a:endParaRPr>
        </a:p>
        <a:p>
          <a:pPr algn="ctr"/>
          <a:endParaRPr lang="es-MX" sz="1050">
            <a:solidFill>
              <a:schemeClr val="tx1">
                <a:lumMod val="50000"/>
                <a:lumOff val="50000"/>
              </a:schemeClr>
            </a:solidFill>
          </a:endParaRPr>
        </a:p>
        <a:p>
          <a:pPr algn="ctr"/>
          <a:r>
            <a:rPr lang="es-MX" sz="1050">
              <a:solidFill>
                <a:schemeClr val="tx1">
                  <a:lumMod val="50000"/>
                  <a:lumOff val="50000"/>
                </a:schemeClr>
              </a:solidFill>
            </a:rPr>
            <a:t>FOTO </a:t>
          </a:r>
        </a:p>
        <a:p>
          <a:pPr algn="ctr"/>
          <a:r>
            <a:rPr lang="es-MX" sz="1050">
              <a:solidFill>
                <a:schemeClr val="tx1">
                  <a:lumMod val="50000"/>
                  <a:lumOff val="50000"/>
                </a:schemeClr>
              </a:solidFill>
            </a:rPr>
            <a:t>personal</a:t>
          </a:r>
        </a:p>
      </xdr:txBody>
    </xdr:sp>
    <xdr:clientData/>
  </xdr:twoCellAnchor>
  <xdr:twoCellAnchor>
    <xdr:from>
      <xdr:col>16</xdr:col>
      <xdr:colOff>24741</xdr:colOff>
      <xdr:row>27</xdr:row>
      <xdr:rowOff>17194</xdr:rowOff>
    </xdr:from>
    <xdr:to>
      <xdr:col>18</xdr:col>
      <xdr:colOff>197923</xdr:colOff>
      <xdr:row>30</xdr:row>
      <xdr:rowOff>197921</xdr:rowOff>
    </xdr:to>
    <xdr:sp macro="" textlink="">
      <xdr:nvSpPr>
        <xdr:cNvPr id="8" name="195 CuadroText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5615916" y="6760894"/>
          <a:ext cx="725632" cy="72365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Logo</a:t>
          </a:r>
          <a:r>
            <a:rPr lang="es-MX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empresa</a:t>
          </a:r>
          <a:endParaRPr lang="es-MX" sz="1050" b="1">
            <a:solidFill>
              <a:srgbClr val="FF0000"/>
            </a:solidFill>
            <a:effectLst/>
          </a:endParaRPr>
        </a:p>
        <a:p>
          <a:pPr algn="ctr"/>
          <a:endParaRPr lang="es-MX" sz="105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2</xdr:col>
      <xdr:colOff>173182</xdr:colOff>
      <xdr:row>29</xdr:row>
      <xdr:rowOff>61851</xdr:rowOff>
    </xdr:from>
    <xdr:to>
      <xdr:col>6</xdr:col>
      <xdr:colOff>228600</xdr:colOff>
      <xdr:row>32</xdr:row>
      <xdr:rowOff>143617</xdr:rowOff>
    </xdr:to>
    <xdr:sp macro="" textlink="">
      <xdr:nvSpPr>
        <xdr:cNvPr id="9" name="195 CuadroText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287607" y="7215126"/>
          <a:ext cx="1046018" cy="729466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Logo</a:t>
          </a:r>
          <a:r>
            <a:rPr lang="es-MX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empresa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contratista</a:t>
          </a:r>
          <a:endParaRPr lang="es-MX" sz="1050" b="1">
            <a:solidFill>
              <a:srgbClr val="FF0000"/>
            </a:solidFill>
            <a:effectLst/>
          </a:endParaRPr>
        </a:p>
        <a:p>
          <a:pPr algn="ctr"/>
          <a:endParaRPr lang="es-MX" sz="105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86320</xdr:colOff>
      <xdr:row>3</xdr:row>
      <xdr:rowOff>24740</xdr:rowOff>
    </xdr:from>
    <xdr:to>
      <xdr:col>14</xdr:col>
      <xdr:colOff>284513</xdr:colOff>
      <xdr:row>7</xdr:row>
      <xdr:rowOff>272143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877270" y="634340"/>
          <a:ext cx="1045918" cy="1209428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050">
            <a:solidFill>
              <a:schemeClr val="tx1">
                <a:lumMod val="50000"/>
                <a:lumOff val="50000"/>
              </a:schemeClr>
            </a:solidFill>
          </a:endParaRPr>
        </a:p>
        <a:p>
          <a:pPr algn="ctr"/>
          <a:endParaRPr lang="es-MX" sz="1050">
            <a:solidFill>
              <a:schemeClr val="tx1">
                <a:lumMod val="50000"/>
                <a:lumOff val="50000"/>
              </a:schemeClr>
            </a:solidFill>
          </a:endParaRPr>
        </a:p>
        <a:p>
          <a:pPr algn="ctr"/>
          <a:r>
            <a:rPr lang="es-MX" sz="1050">
              <a:solidFill>
                <a:schemeClr val="tx1">
                  <a:lumMod val="50000"/>
                  <a:lumOff val="50000"/>
                </a:schemeClr>
              </a:solidFill>
            </a:rPr>
            <a:t>FOTO </a:t>
          </a:r>
        </a:p>
        <a:p>
          <a:pPr algn="ctr"/>
          <a:r>
            <a:rPr lang="es-MX" sz="1050">
              <a:solidFill>
                <a:schemeClr val="tx1">
                  <a:lumMod val="50000"/>
                  <a:lumOff val="50000"/>
                </a:schemeClr>
              </a:solidFill>
            </a:rPr>
            <a:t>personal</a:t>
          </a:r>
        </a:p>
      </xdr:txBody>
    </xdr:sp>
    <xdr:clientData/>
  </xdr:twoCellAnchor>
  <xdr:twoCellAnchor>
    <xdr:from>
      <xdr:col>16</xdr:col>
      <xdr:colOff>24741</xdr:colOff>
      <xdr:row>1</xdr:row>
      <xdr:rowOff>17194</xdr:rowOff>
    </xdr:from>
    <xdr:to>
      <xdr:col>18</xdr:col>
      <xdr:colOff>197923</xdr:colOff>
      <xdr:row>4</xdr:row>
      <xdr:rowOff>197921</xdr:rowOff>
    </xdr:to>
    <xdr:sp macro="" textlink="">
      <xdr:nvSpPr>
        <xdr:cNvPr id="3" name="195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615916" y="217219"/>
          <a:ext cx="725632" cy="72365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Logo</a:t>
          </a:r>
          <a:r>
            <a:rPr lang="es-MX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empresa</a:t>
          </a:r>
          <a:endParaRPr lang="es-MX" sz="1050" b="1">
            <a:solidFill>
              <a:srgbClr val="FF0000"/>
            </a:solidFill>
            <a:effectLst/>
          </a:endParaRPr>
        </a:p>
        <a:p>
          <a:pPr algn="ctr"/>
          <a:endParaRPr lang="es-MX" sz="105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2</xdr:col>
      <xdr:colOff>173182</xdr:colOff>
      <xdr:row>3</xdr:row>
      <xdr:rowOff>61851</xdr:rowOff>
    </xdr:from>
    <xdr:to>
      <xdr:col>6</xdr:col>
      <xdr:colOff>228600</xdr:colOff>
      <xdr:row>6</xdr:row>
      <xdr:rowOff>143617</xdr:rowOff>
    </xdr:to>
    <xdr:sp macro="" textlink="">
      <xdr:nvSpPr>
        <xdr:cNvPr id="4" name="195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287607" y="671451"/>
          <a:ext cx="1046018" cy="729466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Logo</a:t>
          </a:r>
          <a:r>
            <a:rPr lang="es-MX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empresa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contratista</a:t>
          </a:r>
          <a:endParaRPr lang="es-MX" sz="1050" b="1">
            <a:solidFill>
              <a:srgbClr val="FF0000"/>
            </a:solidFill>
            <a:effectLst/>
          </a:endParaRPr>
        </a:p>
        <a:p>
          <a:pPr algn="ctr"/>
          <a:endParaRPr lang="es-MX" sz="105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11</xdr:col>
      <xdr:colOff>86320</xdr:colOff>
      <xdr:row>29</xdr:row>
      <xdr:rowOff>24740</xdr:rowOff>
    </xdr:from>
    <xdr:to>
      <xdr:col>14</xdr:col>
      <xdr:colOff>284513</xdr:colOff>
      <xdr:row>33</xdr:row>
      <xdr:rowOff>272143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877270" y="7178015"/>
          <a:ext cx="1045918" cy="1209428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050">
            <a:solidFill>
              <a:schemeClr val="tx1">
                <a:lumMod val="50000"/>
                <a:lumOff val="50000"/>
              </a:schemeClr>
            </a:solidFill>
          </a:endParaRPr>
        </a:p>
        <a:p>
          <a:pPr algn="ctr"/>
          <a:endParaRPr lang="es-MX" sz="1050">
            <a:solidFill>
              <a:schemeClr val="tx1">
                <a:lumMod val="50000"/>
                <a:lumOff val="50000"/>
              </a:schemeClr>
            </a:solidFill>
          </a:endParaRPr>
        </a:p>
        <a:p>
          <a:pPr algn="ctr"/>
          <a:r>
            <a:rPr lang="es-MX" sz="1050">
              <a:solidFill>
                <a:schemeClr val="tx1">
                  <a:lumMod val="50000"/>
                  <a:lumOff val="50000"/>
                </a:schemeClr>
              </a:solidFill>
            </a:rPr>
            <a:t>FOTO </a:t>
          </a:r>
        </a:p>
        <a:p>
          <a:pPr algn="ctr"/>
          <a:r>
            <a:rPr lang="es-MX" sz="1050">
              <a:solidFill>
                <a:schemeClr val="tx1">
                  <a:lumMod val="50000"/>
                  <a:lumOff val="50000"/>
                </a:schemeClr>
              </a:solidFill>
            </a:rPr>
            <a:t>personal</a:t>
          </a:r>
        </a:p>
      </xdr:txBody>
    </xdr:sp>
    <xdr:clientData/>
  </xdr:twoCellAnchor>
  <xdr:twoCellAnchor>
    <xdr:from>
      <xdr:col>16</xdr:col>
      <xdr:colOff>24741</xdr:colOff>
      <xdr:row>27</xdr:row>
      <xdr:rowOff>17194</xdr:rowOff>
    </xdr:from>
    <xdr:to>
      <xdr:col>18</xdr:col>
      <xdr:colOff>197923</xdr:colOff>
      <xdr:row>30</xdr:row>
      <xdr:rowOff>197921</xdr:rowOff>
    </xdr:to>
    <xdr:sp macro="" textlink="">
      <xdr:nvSpPr>
        <xdr:cNvPr id="8" name="195 CuadroText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5615916" y="6760894"/>
          <a:ext cx="725632" cy="72365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Logo</a:t>
          </a:r>
          <a:r>
            <a:rPr lang="es-MX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empresa</a:t>
          </a:r>
          <a:endParaRPr lang="es-MX" sz="1050" b="1">
            <a:solidFill>
              <a:srgbClr val="FF0000"/>
            </a:solidFill>
            <a:effectLst/>
          </a:endParaRPr>
        </a:p>
        <a:p>
          <a:pPr algn="ctr"/>
          <a:endParaRPr lang="es-MX" sz="105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2</xdr:col>
      <xdr:colOff>173182</xdr:colOff>
      <xdr:row>29</xdr:row>
      <xdr:rowOff>61851</xdr:rowOff>
    </xdr:from>
    <xdr:to>
      <xdr:col>6</xdr:col>
      <xdr:colOff>228600</xdr:colOff>
      <xdr:row>32</xdr:row>
      <xdr:rowOff>143617</xdr:rowOff>
    </xdr:to>
    <xdr:sp macro="" textlink="">
      <xdr:nvSpPr>
        <xdr:cNvPr id="9" name="195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287607" y="7215126"/>
          <a:ext cx="1046018" cy="729466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Logo</a:t>
          </a:r>
          <a:r>
            <a:rPr lang="es-MX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empresa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contratista</a:t>
          </a:r>
          <a:endParaRPr lang="es-MX" sz="1050" b="1">
            <a:solidFill>
              <a:srgbClr val="FF0000"/>
            </a:solidFill>
            <a:effectLst/>
          </a:endParaRPr>
        </a:p>
        <a:p>
          <a:pPr algn="ctr"/>
          <a:endParaRPr lang="es-MX" sz="105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86320</xdr:colOff>
      <xdr:row>3</xdr:row>
      <xdr:rowOff>24740</xdr:rowOff>
    </xdr:from>
    <xdr:to>
      <xdr:col>14</xdr:col>
      <xdr:colOff>284513</xdr:colOff>
      <xdr:row>7</xdr:row>
      <xdr:rowOff>272143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877270" y="634340"/>
          <a:ext cx="1045918" cy="1209428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050">
            <a:solidFill>
              <a:schemeClr val="tx1">
                <a:lumMod val="50000"/>
                <a:lumOff val="50000"/>
              </a:schemeClr>
            </a:solidFill>
          </a:endParaRPr>
        </a:p>
        <a:p>
          <a:pPr algn="ctr"/>
          <a:endParaRPr lang="es-MX" sz="1050">
            <a:solidFill>
              <a:schemeClr val="tx1">
                <a:lumMod val="50000"/>
                <a:lumOff val="50000"/>
              </a:schemeClr>
            </a:solidFill>
          </a:endParaRPr>
        </a:p>
        <a:p>
          <a:pPr algn="ctr"/>
          <a:r>
            <a:rPr lang="es-MX" sz="1050">
              <a:solidFill>
                <a:schemeClr val="tx1">
                  <a:lumMod val="50000"/>
                  <a:lumOff val="50000"/>
                </a:schemeClr>
              </a:solidFill>
            </a:rPr>
            <a:t>FOTO </a:t>
          </a:r>
        </a:p>
        <a:p>
          <a:pPr algn="ctr"/>
          <a:r>
            <a:rPr lang="es-MX" sz="1050">
              <a:solidFill>
                <a:schemeClr val="tx1">
                  <a:lumMod val="50000"/>
                  <a:lumOff val="50000"/>
                </a:schemeClr>
              </a:solidFill>
            </a:rPr>
            <a:t>personal</a:t>
          </a:r>
        </a:p>
      </xdr:txBody>
    </xdr:sp>
    <xdr:clientData/>
  </xdr:twoCellAnchor>
  <xdr:twoCellAnchor>
    <xdr:from>
      <xdr:col>16</xdr:col>
      <xdr:colOff>24741</xdr:colOff>
      <xdr:row>1</xdr:row>
      <xdr:rowOff>17194</xdr:rowOff>
    </xdr:from>
    <xdr:to>
      <xdr:col>18</xdr:col>
      <xdr:colOff>197923</xdr:colOff>
      <xdr:row>4</xdr:row>
      <xdr:rowOff>197921</xdr:rowOff>
    </xdr:to>
    <xdr:sp macro="" textlink="">
      <xdr:nvSpPr>
        <xdr:cNvPr id="3" name="195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615916" y="217219"/>
          <a:ext cx="725632" cy="72365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Logo</a:t>
          </a:r>
          <a:r>
            <a:rPr lang="es-MX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empresa</a:t>
          </a:r>
          <a:endParaRPr lang="es-MX" sz="1050" b="1">
            <a:solidFill>
              <a:srgbClr val="FF0000"/>
            </a:solidFill>
            <a:effectLst/>
          </a:endParaRPr>
        </a:p>
        <a:p>
          <a:pPr algn="ctr"/>
          <a:endParaRPr lang="es-MX" sz="105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2</xdr:col>
      <xdr:colOff>173182</xdr:colOff>
      <xdr:row>3</xdr:row>
      <xdr:rowOff>61851</xdr:rowOff>
    </xdr:from>
    <xdr:to>
      <xdr:col>6</xdr:col>
      <xdr:colOff>228600</xdr:colOff>
      <xdr:row>6</xdr:row>
      <xdr:rowOff>143617</xdr:rowOff>
    </xdr:to>
    <xdr:sp macro="" textlink="">
      <xdr:nvSpPr>
        <xdr:cNvPr id="4" name="195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287607" y="671451"/>
          <a:ext cx="1046018" cy="729466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Logo</a:t>
          </a:r>
          <a:r>
            <a:rPr lang="es-MX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empresa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contratista</a:t>
          </a:r>
          <a:endParaRPr lang="es-MX" sz="1050" b="1">
            <a:solidFill>
              <a:srgbClr val="FF0000"/>
            </a:solidFill>
            <a:effectLst/>
          </a:endParaRPr>
        </a:p>
        <a:p>
          <a:pPr algn="ctr"/>
          <a:endParaRPr lang="es-MX" sz="105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11</xdr:col>
      <xdr:colOff>86320</xdr:colOff>
      <xdr:row>29</xdr:row>
      <xdr:rowOff>24740</xdr:rowOff>
    </xdr:from>
    <xdr:to>
      <xdr:col>14</xdr:col>
      <xdr:colOff>284513</xdr:colOff>
      <xdr:row>33</xdr:row>
      <xdr:rowOff>272143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3877270" y="7178015"/>
          <a:ext cx="1045918" cy="1209428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050">
            <a:solidFill>
              <a:schemeClr val="tx1">
                <a:lumMod val="50000"/>
                <a:lumOff val="50000"/>
              </a:schemeClr>
            </a:solidFill>
          </a:endParaRPr>
        </a:p>
        <a:p>
          <a:pPr algn="ctr"/>
          <a:endParaRPr lang="es-MX" sz="1050">
            <a:solidFill>
              <a:schemeClr val="tx1">
                <a:lumMod val="50000"/>
                <a:lumOff val="50000"/>
              </a:schemeClr>
            </a:solidFill>
          </a:endParaRPr>
        </a:p>
        <a:p>
          <a:pPr algn="ctr"/>
          <a:r>
            <a:rPr lang="es-MX" sz="1050">
              <a:solidFill>
                <a:schemeClr val="tx1">
                  <a:lumMod val="50000"/>
                  <a:lumOff val="50000"/>
                </a:schemeClr>
              </a:solidFill>
            </a:rPr>
            <a:t>FOTO </a:t>
          </a:r>
        </a:p>
        <a:p>
          <a:pPr algn="ctr"/>
          <a:r>
            <a:rPr lang="es-MX" sz="1050">
              <a:solidFill>
                <a:schemeClr val="tx1">
                  <a:lumMod val="50000"/>
                  <a:lumOff val="50000"/>
                </a:schemeClr>
              </a:solidFill>
            </a:rPr>
            <a:t>personal</a:t>
          </a:r>
        </a:p>
      </xdr:txBody>
    </xdr:sp>
    <xdr:clientData/>
  </xdr:twoCellAnchor>
  <xdr:twoCellAnchor>
    <xdr:from>
      <xdr:col>16</xdr:col>
      <xdr:colOff>24741</xdr:colOff>
      <xdr:row>27</xdr:row>
      <xdr:rowOff>17194</xdr:rowOff>
    </xdr:from>
    <xdr:to>
      <xdr:col>18</xdr:col>
      <xdr:colOff>197923</xdr:colOff>
      <xdr:row>30</xdr:row>
      <xdr:rowOff>197921</xdr:rowOff>
    </xdr:to>
    <xdr:sp macro="" textlink="">
      <xdr:nvSpPr>
        <xdr:cNvPr id="8" name="195 CuadroText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5615916" y="6760894"/>
          <a:ext cx="725632" cy="72365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Logo</a:t>
          </a:r>
          <a:r>
            <a:rPr lang="es-MX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empresa</a:t>
          </a:r>
          <a:endParaRPr lang="es-MX" sz="1050" b="1">
            <a:solidFill>
              <a:srgbClr val="FF0000"/>
            </a:solidFill>
            <a:effectLst/>
          </a:endParaRPr>
        </a:p>
        <a:p>
          <a:pPr algn="ctr"/>
          <a:endParaRPr lang="es-MX" sz="105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2</xdr:col>
      <xdr:colOff>173182</xdr:colOff>
      <xdr:row>29</xdr:row>
      <xdr:rowOff>61851</xdr:rowOff>
    </xdr:from>
    <xdr:to>
      <xdr:col>6</xdr:col>
      <xdr:colOff>228600</xdr:colOff>
      <xdr:row>32</xdr:row>
      <xdr:rowOff>143617</xdr:rowOff>
    </xdr:to>
    <xdr:sp macro="" textlink="">
      <xdr:nvSpPr>
        <xdr:cNvPr id="9" name="195 CuadroTex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1287607" y="7215126"/>
          <a:ext cx="1046018" cy="729466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Logo</a:t>
          </a:r>
          <a:r>
            <a:rPr lang="es-MX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empresa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contratista</a:t>
          </a:r>
          <a:endParaRPr lang="es-MX" sz="1050" b="1">
            <a:solidFill>
              <a:srgbClr val="FF0000"/>
            </a:solidFill>
            <a:effectLst/>
          </a:endParaRPr>
        </a:p>
        <a:p>
          <a:pPr algn="ctr"/>
          <a:endParaRPr lang="es-MX" sz="105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92"/>
  <sheetViews>
    <sheetView topLeftCell="A11" workbookViewId="0">
      <selection activeCell="M24" sqref="M24"/>
    </sheetView>
  </sheetViews>
  <sheetFormatPr baseColWidth="10" defaultColWidth="11.44140625" defaultRowHeight="14.4"/>
  <sheetData>
    <row r="2" spans="1:11" ht="21">
      <c r="A2" s="250" t="s">
        <v>0</v>
      </c>
      <c r="B2" s="250"/>
      <c r="C2" s="250"/>
      <c r="D2" s="250"/>
      <c r="E2" s="250"/>
      <c r="F2" s="250"/>
      <c r="G2" s="250"/>
      <c r="H2" s="250"/>
    </row>
    <row r="3" spans="1:11" ht="21">
      <c r="A3" s="250" t="s">
        <v>1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</row>
    <row r="23" spans="1:10" ht="21">
      <c r="A23" s="250" t="s">
        <v>93</v>
      </c>
      <c r="B23" s="250"/>
      <c r="C23" s="250"/>
      <c r="D23" s="250"/>
      <c r="E23" s="250"/>
      <c r="F23" s="250"/>
      <c r="G23" s="250"/>
      <c r="H23" s="250"/>
      <c r="I23" s="250"/>
      <c r="J23" s="250"/>
    </row>
    <row r="51" spans="3:8">
      <c r="C51" s="251" t="s">
        <v>2</v>
      </c>
      <c r="D51" s="251"/>
      <c r="E51" s="251"/>
      <c r="F51" s="251"/>
      <c r="G51" s="251"/>
      <c r="H51" s="251"/>
    </row>
    <row r="52" spans="3:8" ht="15" customHeight="1">
      <c r="C52" s="251"/>
      <c r="D52" s="251"/>
      <c r="E52" s="251"/>
      <c r="F52" s="251"/>
      <c r="G52" s="251"/>
      <c r="H52" s="251"/>
    </row>
    <row r="53" spans="3:8" ht="15" customHeight="1">
      <c r="C53" s="251"/>
      <c r="D53" s="251"/>
      <c r="E53" s="251"/>
      <c r="F53" s="251"/>
      <c r="G53" s="251"/>
      <c r="H53" s="251"/>
    </row>
    <row r="54" spans="3:8">
      <c r="C54" s="251"/>
      <c r="D54" s="251"/>
      <c r="E54" s="251"/>
      <c r="F54" s="251"/>
      <c r="G54" s="251"/>
      <c r="H54" s="251"/>
    </row>
    <row r="55" spans="3:8">
      <c r="C55" s="251"/>
      <c r="D55" s="251"/>
      <c r="E55" s="251"/>
      <c r="F55" s="251"/>
      <c r="G55" s="251"/>
      <c r="H55" s="251"/>
    </row>
    <row r="56" spans="3:8">
      <c r="C56" s="251"/>
      <c r="D56" s="251"/>
      <c r="E56" s="251"/>
      <c r="F56" s="251"/>
      <c r="G56" s="251"/>
      <c r="H56" s="251"/>
    </row>
    <row r="57" spans="3:8">
      <c r="C57" s="251"/>
      <c r="D57" s="251"/>
      <c r="E57" s="251"/>
      <c r="F57" s="251"/>
      <c r="G57" s="251"/>
      <c r="H57" s="251"/>
    </row>
    <row r="84" spans="1:11" ht="9" customHeight="1"/>
    <row r="85" spans="1:11" ht="63" customHeight="1">
      <c r="A85" s="252" t="s">
        <v>3</v>
      </c>
      <c r="B85" s="253"/>
      <c r="C85" s="253"/>
      <c r="D85" s="253"/>
      <c r="E85" s="253"/>
      <c r="F85" s="253"/>
      <c r="G85" s="253"/>
      <c r="H85" s="253"/>
      <c r="I85" s="253"/>
      <c r="J85" s="253"/>
      <c r="K85" s="253"/>
    </row>
    <row r="87" spans="1:11">
      <c r="A87" s="249" t="s">
        <v>4</v>
      </c>
      <c r="B87" s="249"/>
      <c r="C87" s="249"/>
      <c r="D87" s="249"/>
      <c r="E87" s="249"/>
      <c r="F87" s="249"/>
      <c r="G87" s="249"/>
      <c r="H87" s="249"/>
      <c r="I87" s="249"/>
      <c r="J87" s="249"/>
      <c r="K87" s="249"/>
    </row>
    <row r="88" spans="1:11">
      <c r="A88" s="249"/>
      <c r="B88" s="249"/>
      <c r="C88" s="249"/>
      <c r="D88" s="249"/>
      <c r="E88" s="249"/>
      <c r="F88" s="249"/>
      <c r="G88" s="249"/>
      <c r="H88" s="249"/>
      <c r="I88" s="249"/>
      <c r="J88" s="249"/>
      <c r="K88" s="249"/>
    </row>
    <row r="89" spans="1:11">
      <c r="A89" s="249"/>
      <c r="B89" s="249"/>
      <c r="C89" s="249"/>
      <c r="D89" s="249"/>
      <c r="E89" s="249"/>
      <c r="F89" s="249"/>
      <c r="G89" s="249"/>
      <c r="H89" s="249"/>
      <c r="I89" s="249"/>
      <c r="J89" s="249"/>
      <c r="K89" s="249"/>
    </row>
    <row r="90" spans="1:11">
      <c r="A90" s="249"/>
      <c r="B90" s="249"/>
      <c r="C90" s="249"/>
      <c r="D90" s="249"/>
      <c r="E90" s="249"/>
      <c r="F90" s="249"/>
      <c r="G90" s="249"/>
      <c r="H90" s="249"/>
      <c r="I90" s="249"/>
      <c r="J90" s="249"/>
      <c r="K90" s="249"/>
    </row>
    <row r="91" spans="1:11">
      <c r="A91" s="249"/>
      <c r="B91" s="249"/>
      <c r="C91" s="249"/>
      <c r="D91" s="249"/>
      <c r="E91" s="249"/>
      <c r="F91" s="249"/>
      <c r="G91" s="249"/>
      <c r="H91" s="249"/>
      <c r="I91" s="249"/>
      <c r="J91" s="249"/>
      <c r="K91" s="249"/>
    </row>
    <row r="92" spans="1:11">
      <c r="A92" s="249"/>
      <c r="B92" s="249"/>
      <c r="C92" s="249"/>
      <c r="D92" s="249"/>
      <c r="E92" s="249"/>
      <c r="F92" s="249"/>
      <c r="G92" s="249"/>
      <c r="H92" s="249"/>
      <c r="I92" s="249"/>
      <c r="J92" s="249"/>
      <c r="K92" s="249"/>
    </row>
  </sheetData>
  <mergeCells count="6">
    <mergeCell ref="A87:K92"/>
    <mergeCell ref="A2:H2"/>
    <mergeCell ref="A3:K3"/>
    <mergeCell ref="A23:J23"/>
    <mergeCell ref="C51:H57"/>
    <mergeCell ref="A85:K85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FF00"/>
  </sheetPr>
  <dimension ref="A1:BC1048134"/>
  <sheetViews>
    <sheetView tabSelected="1" zoomScale="85" zoomScaleNormal="85" zoomScaleSheetLayoutView="70" workbookViewId="0">
      <pane xSplit="3" ySplit="5" topLeftCell="D6" activePane="bottomRight" state="frozen"/>
      <selection pane="topRight" activeCell="D1" sqref="D1"/>
      <selection pane="bottomLeft" activeCell="A9" sqref="A9"/>
      <selection pane="bottomRight" activeCell="C12" sqref="C12"/>
    </sheetView>
  </sheetViews>
  <sheetFormatPr baseColWidth="10" defaultColWidth="11.44140625" defaultRowHeight="14.4"/>
  <cols>
    <col min="1" max="1" width="8.5546875" style="12" customWidth="1"/>
    <col min="2" max="2" width="32.109375" style="1" customWidth="1"/>
    <col min="3" max="3" width="46.33203125" customWidth="1"/>
    <col min="4" max="4" width="27.88671875" hidden="1" customWidth="1"/>
    <col min="5" max="5" width="29.5546875" customWidth="1"/>
    <col min="6" max="6" width="18.88671875" style="4" customWidth="1"/>
    <col min="7" max="7" width="13.6640625" style="4" hidden="1" customWidth="1"/>
    <col min="8" max="8" width="23.44140625" style="4" customWidth="1"/>
    <col min="9" max="9" width="16.88671875" style="4" customWidth="1"/>
    <col min="10" max="11" width="12.109375" style="4" hidden="1" customWidth="1"/>
    <col min="12" max="12" width="11" style="4" hidden="1" customWidth="1"/>
    <col min="13" max="13" width="14.44140625" style="4" bestFit="1" customWidth="1"/>
    <col min="14" max="15" width="12.88671875" style="4" customWidth="1"/>
    <col min="16" max="16" width="13.33203125" style="4" customWidth="1"/>
    <col min="17" max="17" width="13.5546875" style="9" customWidth="1"/>
    <col min="18" max="18" width="13.88671875" style="9" customWidth="1"/>
    <col min="19" max="19" width="15" style="9" bestFit="1" customWidth="1"/>
    <col min="20" max="20" width="12.88671875" style="9" bestFit="1" customWidth="1"/>
    <col min="21" max="21" width="11.33203125" style="9" bestFit="1" customWidth="1"/>
    <col min="22" max="22" width="12.88671875" style="9" customWidth="1"/>
    <col min="23" max="23" width="14" style="9" customWidth="1"/>
    <col min="24" max="24" width="12.88671875" style="9" bestFit="1" customWidth="1"/>
    <col min="25" max="25" width="11.44140625" style="9" bestFit="1" customWidth="1"/>
    <col min="26" max="26" width="11.33203125" style="9" bestFit="1" customWidth="1"/>
    <col min="27" max="28" width="13" style="9" customWidth="1"/>
    <col min="29" max="29" width="11.6640625" style="9" customWidth="1"/>
    <col min="30" max="30" width="13.6640625" style="9" customWidth="1"/>
    <col min="31" max="32" width="12.88671875" style="9" bestFit="1" customWidth="1"/>
    <col min="33" max="33" width="15" style="9" bestFit="1" customWidth="1"/>
    <col min="34" max="34" width="17.33203125" style="9" bestFit="1" customWidth="1"/>
    <col min="35" max="35" width="12.109375" style="3" hidden="1" customWidth="1"/>
    <col min="36" max="36" width="13" style="3" customWidth="1"/>
    <col min="37" max="37" width="12.5546875" style="3" bestFit="1" customWidth="1"/>
    <col min="38" max="38" width="16.88671875" style="3" customWidth="1"/>
    <col min="39" max="39" width="15.109375" style="3" customWidth="1"/>
    <col min="40" max="40" width="11.44140625" style="3"/>
    <col min="41" max="41" width="26.33203125" style="3" customWidth="1"/>
    <col min="42" max="55" width="11.44140625" style="3"/>
  </cols>
  <sheetData>
    <row r="1" spans="1:41" s="3" customFormat="1" ht="15.75" customHeight="1">
      <c r="A1" s="12"/>
      <c r="B1" s="87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41" s="3" customFormat="1" ht="38.25" customHeight="1">
      <c r="A2" s="12"/>
      <c r="B2" s="255"/>
      <c r="C2" s="255"/>
      <c r="D2" s="256" t="s">
        <v>5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7"/>
      <c r="AK2" s="257"/>
      <c r="AL2" s="257"/>
      <c r="AM2" s="257"/>
      <c r="AN2" s="257"/>
    </row>
    <row r="3" spans="1:41" s="8" customFormat="1" ht="33" customHeight="1">
      <c r="A3" s="15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130"/>
      <c r="O3" s="131"/>
      <c r="P3" s="260" t="s">
        <v>6</v>
      </c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32"/>
      <c r="AI3" s="132"/>
      <c r="AJ3" s="259" t="s">
        <v>7</v>
      </c>
      <c r="AK3" s="259"/>
      <c r="AL3" s="259"/>
      <c r="AM3" s="259"/>
      <c r="AN3" s="259"/>
    </row>
    <row r="4" spans="1:41" s="8" customFormat="1" ht="9" hidden="1" customHeight="1">
      <c r="A4" s="82">
        <v>1</v>
      </c>
      <c r="B4" s="81">
        <v>2</v>
      </c>
      <c r="C4" s="82">
        <v>3</v>
      </c>
      <c r="D4" s="81">
        <v>4</v>
      </c>
      <c r="E4" s="82">
        <v>5</v>
      </c>
      <c r="F4" s="81">
        <v>6</v>
      </c>
      <c r="G4" s="82">
        <v>7</v>
      </c>
      <c r="H4" s="81">
        <v>8</v>
      </c>
      <c r="I4" s="82">
        <v>9</v>
      </c>
      <c r="J4" s="81">
        <v>10</v>
      </c>
      <c r="K4" s="82">
        <v>11</v>
      </c>
      <c r="L4" s="81">
        <v>12</v>
      </c>
      <c r="M4" s="82">
        <v>13</v>
      </c>
      <c r="N4" s="81">
        <v>14</v>
      </c>
      <c r="O4" s="82">
        <v>15</v>
      </c>
      <c r="P4" s="81">
        <v>16</v>
      </c>
      <c r="Q4" s="82">
        <v>17</v>
      </c>
      <c r="R4" s="81">
        <v>18</v>
      </c>
      <c r="S4" s="82">
        <v>19</v>
      </c>
      <c r="T4" s="81">
        <v>20</v>
      </c>
      <c r="U4" s="82">
        <v>21</v>
      </c>
      <c r="V4" s="82"/>
      <c r="W4" s="82"/>
      <c r="X4" s="81">
        <v>22</v>
      </c>
      <c r="Y4" s="82">
        <v>23</v>
      </c>
      <c r="Z4" s="81">
        <v>24</v>
      </c>
      <c r="AA4" s="82">
        <v>25</v>
      </c>
      <c r="AB4" s="81">
        <v>26</v>
      </c>
      <c r="AC4" s="82">
        <v>27</v>
      </c>
      <c r="AD4" s="81">
        <v>28</v>
      </c>
      <c r="AE4" s="82">
        <v>29</v>
      </c>
      <c r="AF4" s="82">
        <v>29</v>
      </c>
      <c r="AG4" s="81">
        <v>30</v>
      </c>
      <c r="AH4" s="233"/>
      <c r="AI4" s="81">
        <v>32</v>
      </c>
      <c r="AJ4" s="82">
        <v>33</v>
      </c>
      <c r="AK4" s="81">
        <v>34</v>
      </c>
      <c r="AL4" s="82">
        <v>35</v>
      </c>
      <c r="AM4" s="81">
        <v>36</v>
      </c>
      <c r="AN4" s="82">
        <v>37</v>
      </c>
    </row>
    <row r="5" spans="1:41" ht="111.75" customHeight="1">
      <c r="A5" s="230" t="s">
        <v>8</v>
      </c>
      <c r="B5" s="121" t="s">
        <v>9</v>
      </c>
      <c r="C5" s="122" t="s">
        <v>10</v>
      </c>
      <c r="D5" s="122" t="s">
        <v>11</v>
      </c>
      <c r="E5" s="122" t="s">
        <v>12</v>
      </c>
      <c r="F5" s="122" t="s">
        <v>13</v>
      </c>
      <c r="G5" s="122" t="s">
        <v>14</v>
      </c>
      <c r="H5" s="122" t="s">
        <v>15</v>
      </c>
      <c r="I5" s="122" t="s">
        <v>16</v>
      </c>
      <c r="J5" s="123" t="s">
        <v>17</v>
      </c>
      <c r="K5" s="123" t="s">
        <v>18</v>
      </c>
      <c r="L5" s="124" t="s">
        <v>19</v>
      </c>
      <c r="M5" s="125" t="s">
        <v>20</v>
      </c>
      <c r="N5" s="125" t="s">
        <v>21</v>
      </c>
      <c r="O5" s="126" t="s">
        <v>22</v>
      </c>
      <c r="P5" s="28" t="s">
        <v>23</v>
      </c>
      <c r="Q5" s="28" t="s">
        <v>24</v>
      </c>
      <c r="R5" s="28" t="s">
        <v>25</v>
      </c>
      <c r="S5" s="28" t="s">
        <v>26</v>
      </c>
      <c r="T5" s="28" t="s">
        <v>27</v>
      </c>
      <c r="U5" s="28" t="s">
        <v>28</v>
      </c>
      <c r="V5" s="28" t="s">
        <v>29</v>
      </c>
      <c r="W5" s="28" t="s">
        <v>30</v>
      </c>
      <c r="X5" s="28" t="s">
        <v>31</v>
      </c>
      <c r="Y5" s="28" t="s">
        <v>32</v>
      </c>
      <c r="Z5" s="28" t="s">
        <v>33</v>
      </c>
      <c r="AA5" s="28" t="s">
        <v>34</v>
      </c>
      <c r="AB5" s="28" t="s">
        <v>35</v>
      </c>
      <c r="AC5" s="28" t="s">
        <v>36</v>
      </c>
      <c r="AD5" s="28" t="s">
        <v>37</v>
      </c>
      <c r="AE5" s="28" t="s">
        <v>38</v>
      </c>
      <c r="AF5" s="28" t="s">
        <v>39</v>
      </c>
      <c r="AG5" s="28" t="s">
        <v>40</v>
      </c>
      <c r="AH5" s="28" t="s">
        <v>41</v>
      </c>
      <c r="AI5" s="71" t="s">
        <v>42</v>
      </c>
      <c r="AJ5" s="72" t="s">
        <v>43</v>
      </c>
      <c r="AK5" s="73" t="s">
        <v>44</v>
      </c>
      <c r="AL5" s="73" t="s">
        <v>45</v>
      </c>
      <c r="AM5" s="74" t="s">
        <v>46</v>
      </c>
      <c r="AN5" s="75" t="s">
        <v>47</v>
      </c>
    </row>
    <row r="6" spans="1:41" ht="15" customHeight="1">
      <c r="A6" s="88">
        <v>22</v>
      </c>
      <c r="B6" s="243"/>
      <c r="C6" s="243"/>
      <c r="D6" s="243"/>
      <c r="E6" s="243"/>
      <c r="F6" s="243"/>
      <c r="G6" s="243"/>
      <c r="H6" s="243"/>
      <c r="I6" s="244"/>
      <c r="J6" s="243"/>
      <c r="K6" s="243"/>
      <c r="L6" s="243"/>
      <c r="M6" s="245"/>
      <c r="N6" s="245"/>
      <c r="O6" s="127" t="str">
        <f t="shared" ref="O6" ca="1" si="0">IF(M6+365&gt;TODAY(),"Vigente","Vencido")</f>
        <v>Vencido</v>
      </c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3"/>
      <c r="AC6" s="243"/>
      <c r="AD6" s="245"/>
      <c r="AE6" s="245"/>
      <c r="AF6" s="98"/>
      <c r="AG6" s="98"/>
      <c r="AH6" s="98"/>
      <c r="AI6" s="98"/>
      <c r="AJ6" s="245"/>
      <c r="AK6" s="127" t="str">
        <f t="shared" ref="AK6" ca="1" si="1">IF(AJ6+360&gt;TODAY(),"Vigente","Vencido")</f>
        <v>Vencido</v>
      </c>
      <c r="AL6" s="242" t="s">
        <v>48</v>
      </c>
      <c r="AM6" s="127" t="b">
        <f t="shared" ref="AM6" ca="1" si="2">AND(O6="VIGENTE",AK6="VIGENTE")</f>
        <v>0</v>
      </c>
      <c r="AN6" s="129" t="str">
        <f t="shared" ref="AN6" ca="1" si="3">IF(AM6,"ACCESO","NO PERMITIR ACCESO")</f>
        <v>NO PERMITIR ACCESO</v>
      </c>
    </row>
    <row r="7" spans="1:41" ht="15" customHeight="1">
      <c r="A7" s="88">
        <v>1</v>
      </c>
      <c r="B7" s="98" t="s">
        <v>89</v>
      </c>
      <c r="C7" s="98" t="s">
        <v>90</v>
      </c>
      <c r="D7" s="98"/>
      <c r="E7" s="98" t="s">
        <v>91</v>
      </c>
      <c r="F7" s="98">
        <v>66676578</v>
      </c>
      <c r="G7" s="98"/>
      <c r="H7" s="98" t="s">
        <v>92</v>
      </c>
      <c r="I7" s="98">
        <v>33445</v>
      </c>
      <c r="J7" s="98"/>
      <c r="K7" s="98"/>
      <c r="L7" s="98"/>
      <c r="M7" s="239">
        <v>44704</v>
      </c>
      <c r="N7" s="231">
        <v>45069</v>
      </c>
      <c r="O7" s="98"/>
      <c r="P7" s="239"/>
      <c r="Q7" s="239"/>
      <c r="R7" s="239">
        <v>44339</v>
      </c>
      <c r="S7" s="239"/>
      <c r="T7" s="239"/>
      <c r="U7" s="98"/>
      <c r="V7" s="98"/>
      <c r="W7" s="98"/>
      <c r="X7" s="239">
        <v>44703</v>
      </c>
      <c r="Y7" s="98"/>
      <c r="Z7" s="239"/>
      <c r="AA7" s="98"/>
      <c r="AB7" s="98"/>
      <c r="AC7" s="98"/>
      <c r="AD7" s="98"/>
      <c r="AE7" s="98"/>
      <c r="AF7" s="98"/>
      <c r="AG7" s="98"/>
      <c r="AH7" s="98"/>
      <c r="AI7" s="98"/>
      <c r="AJ7" s="239"/>
      <c r="AK7" s="96" t="s">
        <v>87</v>
      </c>
      <c r="AL7" s="99"/>
      <c r="AM7" s="97"/>
      <c r="AN7" s="90" t="s">
        <v>88</v>
      </c>
      <c r="AO7" s="254"/>
    </row>
    <row r="8" spans="1:41" ht="15" customHeight="1">
      <c r="A8" s="88">
        <v>2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239"/>
      <c r="N8" s="231"/>
      <c r="O8" s="98"/>
      <c r="P8" s="239"/>
      <c r="Q8" s="239"/>
      <c r="R8" s="239"/>
      <c r="S8" s="239"/>
      <c r="T8" s="239"/>
      <c r="U8" s="98"/>
      <c r="V8" s="98"/>
      <c r="W8" s="98"/>
      <c r="X8" s="239"/>
      <c r="Y8" s="98"/>
      <c r="Z8" s="239"/>
      <c r="AA8" s="98"/>
      <c r="AB8" s="98"/>
      <c r="AC8" s="98"/>
      <c r="AD8" s="98"/>
      <c r="AE8" s="98"/>
      <c r="AF8" s="98"/>
      <c r="AG8" s="98"/>
      <c r="AH8" s="98"/>
      <c r="AI8" s="98"/>
      <c r="AJ8" s="239"/>
      <c r="AK8" s="96" t="s">
        <v>87</v>
      </c>
      <c r="AL8" s="99"/>
      <c r="AM8" s="97"/>
      <c r="AN8" s="90"/>
      <c r="AO8" s="254"/>
    </row>
    <row r="9" spans="1:41" ht="15" customHeight="1">
      <c r="A9" s="88">
        <v>3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231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6"/>
      <c r="AL9" s="99"/>
      <c r="AM9" s="97"/>
      <c r="AN9" s="90"/>
      <c r="AO9" s="254"/>
    </row>
    <row r="10" spans="1:41" ht="15" customHeight="1">
      <c r="A10" s="88">
        <v>4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231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6"/>
      <c r="AL10" s="99"/>
      <c r="AM10" s="91"/>
      <c r="AN10" s="92"/>
      <c r="AO10" s="87"/>
    </row>
    <row r="11" spans="1:41" ht="15" customHeight="1">
      <c r="A11" s="88">
        <v>5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231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6"/>
      <c r="AL11" s="99"/>
      <c r="AM11" s="91"/>
      <c r="AN11" s="92"/>
      <c r="AO11" s="87"/>
    </row>
    <row r="12" spans="1:41" ht="15" customHeight="1">
      <c r="A12" s="88">
        <v>6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231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6"/>
      <c r="AL12" s="99"/>
      <c r="AM12" s="97"/>
      <c r="AN12" s="90"/>
      <c r="AO12" s="87"/>
    </row>
    <row r="13" spans="1:41" ht="15" customHeight="1">
      <c r="A13" s="88">
        <v>7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231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6"/>
      <c r="AL13" s="95"/>
      <c r="AM13" s="97"/>
      <c r="AN13" s="90"/>
    </row>
    <row r="14" spans="1:41" ht="15" customHeight="1">
      <c r="A14" s="88">
        <v>8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231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6"/>
      <c r="AL14" s="95"/>
      <c r="AM14" s="97"/>
      <c r="AN14" s="90"/>
    </row>
    <row r="15" spans="1:41" ht="15" customHeight="1">
      <c r="A15" s="88">
        <v>44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231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6"/>
      <c r="AL15" s="95"/>
      <c r="AM15" s="97"/>
      <c r="AN15" s="90"/>
    </row>
    <row r="16" spans="1:41" ht="15" customHeight="1">
      <c r="A16" s="88">
        <v>45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231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6"/>
      <c r="AL16" s="85"/>
      <c r="AM16" s="97"/>
      <c r="AN16" s="90"/>
    </row>
    <row r="17" spans="1:55" ht="15" customHeight="1">
      <c r="A17" s="88">
        <v>46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231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6"/>
      <c r="AL17" s="95"/>
      <c r="AM17" s="97"/>
      <c r="AN17" s="90"/>
    </row>
    <row r="18" spans="1:55" s="7" customFormat="1" ht="15" customHeight="1">
      <c r="A18" s="88">
        <v>47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231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6"/>
      <c r="AL18" s="95"/>
      <c r="AM18" s="97"/>
      <c r="AN18" s="90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</row>
    <row r="19" spans="1:55" ht="15" customHeight="1">
      <c r="A19" s="88">
        <v>48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231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6"/>
      <c r="AL19" s="95"/>
      <c r="AM19" s="97"/>
      <c r="AN19" s="90"/>
    </row>
    <row r="20" spans="1:55" ht="15" customHeight="1">
      <c r="A20" s="88">
        <v>49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231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6"/>
      <c r="AL20" s="95"/>
      <c r="AM20" s="97"/>
      <c r="AN20" s="90"/>
    </row>
    <row r="21" spans="1:55" ht="15" customHeight="1">
      <c r="A21" s="88">
        <v>50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231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6"/>
      <c r="AL21" s="95"/>
      <c r="AM21" s="97"/>
      <c r="AN21" s="90"/>
    </row>
    <row r="22" spans="1:55" ht="15" customHeight="1">
      <c r="A22" s="88">
        <v>51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231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6"/>
      <c r="AL22" s="95"/>
      <c r="AM22" s="97"/>
      <c r="AN22" s="90"/>
    </row>
    <row r="23" spans="1:55" ht="15" customHeight="1">
      <c r="A23" s="88">
        <v>52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231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6"/>
      <c r="AL23" s="95"/>
      <c r="AM23" s="97"/>
      <c r="AN23" s="90"/>
    </row>
    <row r="24" spans="1:55" ht="15" customHeight="1">
      <c r="A24" s="88">
        <v>53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231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6"/>
      <c r="AL24" s="95"/>
      <c r="AM24" s="97"/>
      <c r="AN24" s="90"/>
    </row>
    <row r="25" spans="1:55" ht="15" customHeight="1">
      <c r="A25" s="88">
        <v>54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231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6"/>
      <c r="AL25" s="95"/>
      <c r="AM25" s="97"/>
      <c r="AN25" s="90"/>
    </row>
    <row r="26" spans="1:55" ht="15" customHeight="1">
      <c r="A26" s="88">
        <v>55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231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6"/>
      <c r="AL26" s="95"/>
      <c r="AM26" s="97"/>
      <c r="AN26" s="90"/>
    </row>
    <row r="27" spans="1:55" ht="15" customHeight="1">
      <c r="A27" s="88">
        <v>56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231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6"/>
      <c r="AL27" s="95"/>
      <c r="AM27" s="97"/>
      <c r="AN27" s="90"/>
    </row>
    <row r="28" spans="1:55" ht="15" customHeight="1">
      <c r="A28" s="88">
        <v>57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231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6"/>
      <c r="AL28" s="95"/>
      <c r="AM28" s="97"/>
      <c r="AN28" s="90"/>
    </row>
    <row r="29" spans="1:55" ht="15" customHeight="1">
      <c r="A29" s="88">
        <v>58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231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6"/>
      <c r="AL29" s="95"/>
      <c r="AM29" s="97"/>
      <c r="AN29" s="90"/>
    </row>
    <row r="30" spans="1:55" ht="15" customHeight="1">
      <c r="A30" s="88">
        <v>59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231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6"/>
      <c r="AL30" s="95"/>
      <c r="AM30" s="97"/>
      <c r="AN30" s="90"/>
    </row>
    <row r="31" spans="1:55" ht="15" customHeight="1">
      <c r="A31" s="88">
        <v>60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231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6"/>
      <c r="AL31" s="95"/>
      <c r="AM31" s="97"/>
      <c r="AN31" s="90"/>
    </row>
    <row r="32" spans="1:55" ht="15" customHeight="1">
      <c r="A32" s="88">
        <v>61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231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6"/>
      <c r="AL32" s="95"/>
      <c r="AM32" s="97"/>
      <c r="AN32" s="90"/>
    </row>
    <row r="33" spans="1:43" ht="15" customHeight="1">
      <c r="A33" s="88">
        <v>62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231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6"/>
      <c r="AL33" s="99"/>
      <c r="AM33" s="97"/>
      <c r="AN33" s="90"/>
    </row>
    <row r="34" spans="1:43" ht="15" customHeight="1">
      <c r="A34" s="88">
        <v>63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231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6"/>
      <c r="AL34" s="99"/>
      <c r="AM34" s="97"/>
      <c r="AN34" s="90"/>
    </row>
    <row r="35" spans="1:43" ht="15" customHeight="1">
      <c r="A35" s="88">
        <v>64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231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6"/>
      <c r="AL35" s="99"/>
      <c r="AM35" s="97"/>
      <c r="AN35" s="90"/>
    </row>
    <row r="36" spans="1:43" ht="15" customHeight="1">
      <c r="A36" s="88">
        <v>65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231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6"/>
      <c r="AL36" s="99"/>
      <c r="AM36" s="97"/>
      <c r="AN36" s="90"/>
    </row>
    <row r="37" spans="1:43" ht="15" customHeight="1">
      <c r="A37" s="88">
        <v>66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231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6"/>
      <c r="AL37" s="99"/>
      <c r="AM37" s="97"/>
      <c r="AN37" s="90"/>
    </row>
    <row r="38" spans="1:43" ht="15" customHeight="1">
      <c r="A38" s="88">
        <v>67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231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6"/>
      <c r="AL38" s="99"/>
      <c r="AM38" s="97"/>
      <c r="AN38" s="90"/>
    </row>
    <row r="39" spans="1:43" ht="15" customHeight="1">
      <c r="A39" s="88">
        <v>68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231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6"/>
      <c r="AL39" s="99"/>
      <c r="AM39" s="97"/>
      <c r="AN39" s="90"/>
    </row>
    <row r="40" spans="1:43" ht="15" customHeight="1">
      <c r="A40" s="88">
        <v>69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231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6"/>
      <c r="AL40" s="83"/>
      <c r="AM40" s="97"/>
      <c r="AN40" s="90"/>
    </row>
    <row r="41" spans="1:43" ht="15" customHeight="1">
      <c r="A41" s="88">
        <v>70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231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6"/>
      <c r="AL41" s="83"/>
      <c r="AM41" s="97"/>
      <c r="AN41" s="90"/>
    </row>
    <row r="42" spans="1:43" ht="15" customHeight="1">
      <c r="A42" s="88">
        <v>71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231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6"/>
      <c r="AL42" s="83"/>
      <c r="AM42" s="97"/>
      <c r="AN42" s="90"/>
    </row>
    <row r="43" spans="1:43" ht="15" customHeight="1">
      <c r="A43" s="88">
        <v>72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231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6"/>
      <c r="AL43" s="83"/>
      <c r="AM43" s="97"/>
      <c r="AN43" s="90"/>
    </row>
    <row r="44" spans="1:43" ht="15" customHeight="1">
      <c r="A44" s="88">
        <v>73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231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6"/>
      <c r="AL44" s="83"/>
      <c r="AM44" s="97"/>
      <c r="AN44" s="90"/>
    </row>
    <row r="45" spans="1:43" ht="15" customHeight="1">
      <c r="A45" s="88">
        <v>74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231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6"/>
      <c r="AL45" s="83"/>
      <c r="AM45" s="97"/>
      <c r="AN45" s="90"/>
    </row>
    <row r="46" spans="1:43" ht="15" customHeight="1">
      <c r="A46" s="88">
        <v>75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231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6"/>
      <c r="AL46" s="83"/>
      <c r="AM46" s="97"/>
      <c r="AN46" s="90"/>
    </row>
    <row r="47" spans="1:43" ht="15" customHeight="1">
      <c r="A47" s="88">
        <v>76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231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6"/>
      <c r="AL47" s="83"/>
      <c r="AM47" s="97"/>
      <c r="AN47" s="90"/>
      <c r="AO47" s="84"/>
      <c r="AP47"/>
      <c r="AQ47"/>
    </row>
    <row r="48" spans="1:43" ht="15" customHeight="1">
      <c r="A48" s="88">
        <v>77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231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6"/>
      <c r="AL48" s="83"/>
      <c r="AM48" s="97"/>
      <c r="AN48" s="90"/>
      <c r="AO48" s="84"/>
      <c r="AP48"/>
      <c r="AQ48"/>
    </row>
    <row r="49" spans="1:55" ht="15" customHeight="1">
      <c r="A49" s="88">
        <v>78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231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6"/>
      <c r="AL49" s="95"/>
      <c r="AM49" s="97"/>
      <c r="AN49" s="90"/>
      <c r="AO49" s="84"/>
      <c r="AP49"/>
      <c r="AQ49"/>
    </row>
    <row r="50" spans="1:55" ht="15" customHeight="1">
      <c r="A50" s="88">
        <v>79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231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6"/>
      <c r="AL50" s="95"/>
      <c r="AM50" s="97"/>
      <c r="AN50" s="90"/>
      <c r="AO50" s="84"/>
      <c r="AP50"/>
      <c r="AQ50"/>
    </row>
    <row r="51" spans="1:55" ht="15" customHeight="1">
      <c r="A51" s="88">
        <v>80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231">
        <f t="shared" ref="N51" si="4">M51+365</f>
        <v>365</v>
      </c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6"/>
      <c r="AL51" s="95"/>
      <c r="AM51" s="97"/>
      <c r="AN51" s="90"/>
      <c r="AO51" s="84"/>
      <c r="AP51"/>
      <c r="AQ51"/>
    </row>
    <row r="52" spans="1:55" ht="15" customHeight="1">
      <c r="A52" s="142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96"/>
      <c r="AL52" s="24"/>
      <c r="AM52" s="97"/>
      <c r="AN52" s="143"/>
      <c r="AO52" s="84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</row>
    <row r="53" spans="1:55" ht="15" customHeight="1">
      <c r="A53" s="142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96"/>
      <c r="AL53" s="96"/>
      <c r="AM53" s="97"/>
      <c r="AN53" s="143"/>
      <c r="AO53" s="84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</row>
    <row r="54" spans="1:55" ht="15" customHeight="1">
      <c r="A54" s="142"/>
      <c r="B54" s="11"/>
      <c r="C54" s="144"/>
      <c r="D54" s="145"/>
      <c r="E54" s="11"/>
      <c r="F54" s="16"/>
      <c r="G54" s="16"/>
      <c r="H54" s="16"/>
      <c r="I54" s="16"/>
      <c r="J54" s="93"/>
      <c r="K54" s="93"/>
      <c r="L54" s="96"/>
      <c r="M54" s="94"/>
      <c r="N54" s="128"/>
      <c r="O54" s="96"/>
      <c r="P54" s="25"/>
      <c r="Q54" s="26"/>
      <c r="R54" s="26"/>
      <c r="S54" s="26"/>
      <c r="T54" s="25"/>
      <c r="U54" s="26"/>
      <c r="V54" s="26"/>
      <c r="W54" s="26"/>
      <c r="X54" s="26"/>
      <c r="Y54" s="25"/>
      <c r="Z54" s="25"/>
      <c r="AA54" s="25"/>
      <c r="AB54" s="26"/>
      <c r="AC54" s="25"/>
      <c r="AD54" s="25"/>
      <c r="AE54" s="26"/>
      <c r="AF54" s="26"/>
      <c r="AG54" s="25"/>
      <c r="AH54" s="25"/>
      <c r="AI54" s="96"/>
      <c r="AJ54" s="94"/>
      <c r="AK54" s="96"/>
      <c r="AL54" s="24"/>
      <c r="AM54" s="97"/>
      <c r="AN54" s="143"/>
      <c r="AO54" s="8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</row>
    <row r="55" spans="1:55" ht="15" customHeight="1">
      <c r="A55" s="142"/>
      <c r="B55" s="11"/>
      <c r="C55" s="144"/>
      <c r="D55" s="145"/>
      <c r="E55" s="11"/>
      <c r="F55" s="16"/>
      <c r="G55" s="16"/>
      <c r="H55" s="16"/>
      <c r="I55" s="16"/>
      <c r="J55" s="93"/>
      <c r="K55" s="93"/>
      <c r="L55" s="96"/>
      <c r="M55" s="94"/>
      <c r="N55" s="128"/>
      <c r="O55" s="96"/>
      <c r="P55" s="25"/>
      <c r="Q55" s="26"/>
      <c r="R55" s="26"/>
      <c r="S55" s="26"/>
      <c r="T55" s="25"/>
      <c r="U55" s="26"/>
      <c r="V55" s="26"/>
      <c r="W55" s="26"/>
      <c r="X55" s="26"/>
      <c r="Y55" s="25"/>
      <c r="Z55" s="25"/>
      <c r="AA55" s="25"/>
      <c r="AB55" s="26"/>
      <c r="AC55" s="25"/>
      <c r="AD55" s="25"/>
      <c r="AE55" s="26"/>
      <c r="AF55" s="26"/>
      <c r="AG55" s="25"/>
      <c r="AH55" s="25"/>
      <c r="AI55" s="96"/>
      <c r="AJ55" s="94"/>
      <c r="AK55" s="96"/>
      <c r="AL55" s="24"/>
      <c r="AM55" s="97"/>
      <c r="AN55" s="143"/>
      <c r="AO55" s="84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</row>
    <row r="56" spans="1:55" ht="15" customHeight="1">
      <c r="A56" s="142"/>
      <c r="B56" s="11"/>
      <c r="C56" s="144"/>
      <c r="D56" s="145"/>
      <c r="E56" s="11"/>
      <c r="F56" s="16"/>
      <c r="G56" s="16"/>
      <c r="H56" s="16"/>
      <c r="I56" s="16"/>
      <c r="J56" s="93"/>
      <c r="K56" s="93"/>
      <c r="L56" s="96"/>
      <c r="M56" s="94"/>
      <c r="N56" s="128"/>
      <c r="O56" s="96"/>
      <c r="P56" s="25"/>
      <c r="Q56" s="26"/>
      <c r="R56" s="26"/>
      <c r="S56" s="26"/>
      <c r="T56" s="25"/>
      <c r="U56" s="146"/>
      <c r="V56" s="146"/>
      <c r="W56" s="146"/>
      <c r="X56" s="26"/>
      <c r="Y56" s="25"/>
      <c r="Z56" s="25"/>
      <c r="AA56" s="25"/>
      <c r="AB56" s="26"/>
      <c r="AC56" s="25"/>
      <c r="AD56" s="25"/>
      <c r="AE56" s="26"/>
      <c r="AF56" s="26"/>
      <c r="AG56" s="25"/>
      <c r="AH56" s="25"/>
      <c r="AI56" s="96"/>
      <c r="AJ56" s="94"/>
      <c r="AK56" s="96"/>
      <c r="AL56" s="24"/>
      <c r="AM56" s="97"/>
      <c r="AN56" s="143"/>
      <c r="AO56" s="84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</row>
    <row r="57" spans="1:55" ht="15" customHeight="1">
      <c r="A57" s="142"/>
      <c r="B57" s="11"/>
      <c r="C57" s="144"/>
      <c r="D57" s="145"/>
      <c r="E57" s="11"/>
      <c r="F57" s="16"/>
      <c r="G57" s="16"/>
      <c r="H57" s="16"/>
      <c r="I57" s="16"/>
      <c r="J57" s="93"/>
      <c r="K57" s="93"/>
      <c r="L57" s="96"/>
      <c r="M57" s="94"/>
      <c r="N57" s="128"/>
      <c r="O57" s="96"/>
      <c r="P57" s="25"/>
      <c r="Q57" s="26"/>
      <c r="R57" s="26"/>
      <c r="S57" s="26"/>
      <c r="T57" s="25"/>
      <c r="U57" s="26"/>
      <c r="V57" s="26"/>
      <c r="W57" s="26"/>
      <c r="X57" s="26"/>
      <c r="Y57" s="25"/>
      <c r="Z57" s="25"/>
      <c r="AA57" s="25"/>
      <c r="AB57" s="26"/>
      <c r="AC57" s="25"/>
      <c r="AD57" s="25"/>
      <c r="AE57" s="26"/>
      <c r="AF57" s="26"/>
      <c r="AG57" s="25"/>
      <c r="AH57" s="25"/>
      <c r="AI57" s="96"/>
      <c r="AJ57" s="94"/>
      <c r="AK57" s="96"/>
      <c r="AL57" s="24"/>
      <c r="AM57" s="97"/>
      <c r="AN57" s="143"/>
      <c r="AO57" s="84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</row>
    <row r="58" spans="1:55" ht="15" customHeight="1">
      <c r="A58" s="142"/>
      <c r="B58" s="11"/>
      <c r="C58" s="144"/>
      <c r="D58" s="145"/>
      <c r="E58" s="145"/>
      <c r="F58" s="37"/>
      <c r="G58" s="16"/>
      <c r="H58" s="16"/>
      <c r="I58" s="16"/>
      <c r="J58" s="93"/>
      <c r="K58" s="93"/>
      <c r="L58" s="96"/>
      <c r="M58" s="94"/>
      <c r="N58" s="128"/>
      <c r="O58" s="96"/>
      <c r="P58" s="25"/>
      <c r="Q58" s="26"/>
      <c r="R58" s="26"/>
      <c r="S58" s="147"/>
      <c r="T58" s="26"/>
      <c r="U58" s="26"/>
      <c r="V58" s="26"/>
      <c r="W58" s="26"/>
      <c r="X58" s="25"/>
      <c r="Y58" s="25"/>
      <c r="Z58" s="25"/>
      <c r="AA58" s="25"/>
      <c r="AB58" s="25"/>
      <c r="AC58" s="25"/>
      <c r="AD58" s="25"/>
      <c r="AE58" s="146"/>
      <c r="AF58" s="146"/>
      <c r="AG58" s="25"/>
      <c r="AH58" s="25"/>
      <c r="AI58" s="96"/>
      <c r="AJ58" s="94"/>
      <c r="AK58" s="96"/>
      <c r="AL58" s="24"/>
      <c r="AM58" s="97"/>
      <c r="AN58" s="143"/>
      <c r="AO58" s="84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</row>
    <row r="59" spans="1:55" ht="15" customHeight="1">
      <c r="A59" s="142"/>
      <c r="B59" s="11"/>
      <c r="C59" s="144"/>
      <c r="D59" s="145"/>
      <c r="E59" s="11"/>
      <c r="F59" s="16"/>
      <c r="G59" s="16"/>
      <c r="H59" s="16"/>
      <c r="I59" s="16"/>
      <c r="J59" s="93"/>
      <c r="K59" s="93"/>
      <c r="L59" s="96"/>
      <c r="M59" s="94"/>
      <c r="N59" s="128"/>
      <c r="O59" s="96"/>
      <c r="P59" s="25"/>
      <c r="Q59" s="147"/>
      <c r="R59" s="147"/>
      <c r="S59" s="147"/>
      <c r="T59" s="147"/>
      <c r="U59" s="26"/>
      <c r="V59" s="26"/>
      <c r="W59" s="26"/>
      <c r="X59" s="18"/>
      <c r="Y59" s="18"/>
      <c r="Z59" s="18"/>
      <c r="AA59" s="18"/>
      <c r="AB59" s="18"/>
      <c r="AC59" s="18"/>
      <c r="AD59" s="18"/>
      <c r="AE59" s="147"/>
      <c r="AF59" s="147"/>
      <c r="AG59" s="25"/>
      <c r="AH59" s="25"/>
      <c r="AI59" s="96"/>
      <c r="AJ59" s="94"/>
      <c r="AK59" s="96"/>
      <c r="AL59" s="24"/>
      <c r="AM59" s="97"/>
      <c r="AN59" s="143"/>
      <c r="AO59" s="84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</row>
    <row r="60" spans="1:55" ht="15" customHeight="1">
      <c r="A60" s="142"/>
      <c r="B60" s="11"/>
      <c r="C60" s="144"/>
      <c r="D60" s="145"/>
      <c r="E60" s="145"/>
      <c r="F60" s="16"/>
      <c r="G60" s="16"/>
      <c r="H60" s="16"/>
      <c r="I60" s="16"/>
      <c r="J60" s="93"/>
      <c r="K60" s="93"/>
      <c r="L60" s="96"/>
      <c r="M60" s="94"/>
      <c r="N60" s="128"/>
      <c r="O60" s="96"/>
      <c r="P60" s="25"/>
      <c r="Q60" s="26"/>
      <c r="R60" s="147"/>
      <c r="S60" s="147"/>
      <c r="T60" s="26"/>
      <c r="U60" s="26"/>
      <c r="V60" s="26"/>
      <c r="W60" s="26"/>
      <c r="X60" s="25"/>
      <c r="Y60" s="25"/>
      <c r="Z60" s="25"/>
      <c r="AA60" s="25"/>
      <c r="AB60" s="25"/>
      <c r="AC60" s="25"/>
      <c r="AD60" s="25"/>
      <c r="AE60" s="147"/>
      <c r="AF60" s="147"/>
      <c r="AG60" s="25"/>
      <c r="AH60" s="25"/>
      <c r="AI60" s="96"/>
      <c r="AJ60" s="94"/>
      <c r="AK60" s="96"/>
      <c r="AL60" s="24"/>
      <c r="AM60" s="97"/>
      <c r="AN60" s="143"/>
      <c r="AO60" s="84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</row>
    <row r="61" spans="1:55" ht="15" customHeight="1">
      <c r="A61" s="142"/>
      <c r="B61" s="11"/>
      <c r="C61" s="144"/>
      <c r="D61" s="145"/>
      <c r="E61" s="11"/>
      <c r="F61" s="16"/>
      <c r="G61" s="16"/>
      <c r="H61" s="16"/>
      <c r="I61" s="16"/>
      <c r="J61" s="93"/>
      <c r="K61" s="93"/>
      <c r="L61" s="96"/>
      <c r="M61" s="94"/>
      <c r="N61" s="128"/>
      <c r="O61" s="96"/>
      <c r="P61" s="25"/>
      <c r="Q61" s="26"/>
      <c r="R61" s="147"/>
      <c r="S61" s="147"/>
      <c r="T61" s="26"/>
      <c r="U61" s="26"/>
      <c r="V61" s="26"/>
      <c r="W61" s="26"/>
      <c r="X61" s="26"/>
      <c r="Y61" s="25"/>
      <c r="Z61" s="25"/>
      <c r="AA61" s="25"/>
      <c r="AB61" s="25"/>
      <c r="AC61" s="25"/>
      <c r="AD61" s="25"/>
      <c r="AE61" s="147"/>
      <c r="AF61" s="147"/>
      <c r="AG61" s="25"/>
      <c r="AH61" s="25"/>
      <c r="AI61" s="96"/>
      <c r="AJ61" s="94"/>
      <c r="AK61" s="96"/>
      <c r="AL61" s="24"/>
      <c r="AM61" s="97"/>
      <c r="AN61" s="143"/>
      <c r="AO61" s="84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</row>
    <row r="62" spans="1:55" ht="15" customHeight="1">
      <c r="A62" s="142"/>
      <c r="B62" s="11"/>
      <c r="C62" s="144"/>
      <c r="D62" s="145"/>
      <c r="E62" s="11"/>
      <c r="F62" s="37"/>
      <c r="G62" s="16"/>
      <c r="H62" s="16"/>
      <c r="I62" s="16"/>
      <c r="J62" s="93"/>
      <c r="K62" s="93"/>
      <c r="L62" s="96"/>
      <c r="M62" s="94"/>
      <c r="N62" s="128"/>
      <c r="O62" s="96"/>
      <c r="P62" s="25"/>
      <c r="Q62" s="26"/>
      <c r="R62" s="26"/>
      <c r="S62" s="26"/>
      <c r="T62" s="26"/>
      <c r="U62" s="26"/>
      <c r="V62" s="26"/>
      <c r="W62" s="26"/>
      <c r="X62" s="25"/>
      <c r="Y62" s="25"/>
      <c r="Z62" s="25"/>
      <c r="AA62" s="25"/>
      <c r="AB62" s="25"/>
      <c r="AC62" s="25"/>
      <c r="AD62" s="25"/>
      <c r="AE62" s="26"/>
      <c r="AF62" s="26"/>
      <c r="AG62" s="25"/>
      <c r="AH62" s="25"/>
      <c r="AI62" s="96"/>
      <c r="AJ62" s="94"/>
      <c r="AK62" s="96"/>
      <c r="AL62" s="148"/>
      <c r="AM62" s="97"/>
      <c r="AN62" s="143"/>
      <c r="AO62" s="84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</row>
    <row r="63" spans="1:55" ht="15" customHeight="1">
      <c r="A63" s="142"/>
      <c r="B63" s="11"/>
      <c r="C63" s="144"/>
      <c r="D63" s="145"/>
      <c r="E63" s="145"/>
      <c r="F63" s="37"/>
      <c r="G63" s="37"/>
      <c r="H63" s="16"/>
      <c r="I63" s="16"/>
      <c r="J63" s="93"/>
      <c r="K63" s="93"/>
      <c r="L63" s="96"/>
      <c r="M63" s="94"/>
      <c r="N63" s="128"/>
      <c r="O63" s="96"/>
      <c r="P63" s="25"/>
      <c r="Q63" s="26"/>
      <c r="R63" s="26"/>
      <c r="S63" s="26"/>
      <c r="T63" s="26"/>
      <c r="U63" s="26"/>
      <c r="V63" s="26"/>
      <c r="W63" s="26"/>
      <c r="X63" s="25"/>
      <c r="Y63" s="25"/>
      <c r="Z63" s="25"/>
      <c r="AA63" s="25"/>
      <c r="AB63" s="25"/>
      <c r="AC63" s="25"/>
      <c r="AD63" s="25"/>
      <c r="AE63" s="26"/>
      <c r="AF63" s="26"/>
      <c r="AG63" s="25"/>
      <c r="AH63" s="25"/>
      <c r="AI63" s="96"/>
      <c r="AJ63" s="94"/>
      <c r="AK63" s="96"/>
      <c r="AL63" s="24"/>
      <c r="AM63" s="97"/>
      <c r="AN63" s="143"/>
      <c r="AO63" s="84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</row>
    <row r="64" spans="1:55" ht="15" customHeight="1">
      <c r="A64" s="142"/>
      <c r="B64" s="11"/>
      <c r="C64" s="144"/>
      <c r="D64" s="145"/>
      <c r="E64" s="145"/>
      <c r="F64" s="16"/>
      <c r="G64" s="16"/>
      <c r="H64" s="16"/>
      <c r="I64" s="16"/>
      <c r="J64" s="93"/>
      <c r="K64" s="93"/>
      <c r="L64" s="96"/>
      <c r="M64" s="94"/>
      <c r="N64" s="128"/>
      <c r="O64" s="96"/>
      <c r="P64" s="25"/>
      <c r="Q64" s="26"/>
      <c r="R64" s="26"/>
      <c r="S64" s="26"/>
      <c r="T64" s="26"/>
      <c r="U64" s="26"/>
      <c r="V64" s="26"/>
      <c r="W64" s="26"/>
      <c r="X64" s="25"/>
      <c r="Y64" s="25"/>
      <c r="Z64" s="25"/>
      <c r="AA64" s="25"/>
      <c r="AB64" s="25"/>
      <c r="AC64" s="25"/>
      <c r="AD64" s="25"/>
      <c r="AE64" s="26"/>
      <c r="AF64" s="26"/>
      <c r="AG64" s="25"/>
      <c r="AH64" s="25"/>
      <c r="AI64" s="96"/>
      <c r="AJ64" s="94"/>
      <c r="AK64" s="96"/>
      <c r="AL64" s="24"/>
      <c r="AM64" s="97"/>
      <c r="AN64" s="143"/>
      <c r="AO64" s="8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</row>
    <row r="65" spans="1:55" ht="15" customHeight="1">
      <c r="A65" s="142"/>
      <c r="B65" s="11"/>
      <c r="C65" s="144"/>
      <c r="D65" s="145"/>
      <c r="E65" s="11"/>
      <c r="F65" s="16"/>
      <c r="G65" s="16"/>
      <c r="H65" s="16"/>
      <c r="I65" s="16"/>
      <c r="J65" s="93"/>
      <c r="K65" s="93"/>
      <c r="L65" s="96"/>
      <c r="M65" s="94"/>
      <c r="N65" s="128"/>
      <c r="O65" s="96"/>
      <c r="P65" s="25"/>
      <c r="Q65" s="26"/>
      <c r="R65" s="26"/>
      <c r="S65" s="26"/>
      <c r="T65" s="26"/>
      <c r="U65" s="26"/>
      <c r="V65" s="26"/>
      <c r="W65" s="26"/>
      <c r="X65" s="26"/>
      <c r="Y65" s="25"/>
      <c r="Z65" s="25"/>
      <c r="AA65" s="25"/>
      <c r="AB65" s="25"/>
      <c r="AC65" s="25"/>
      <c r="AD65" s="25"/>
      <c r="AE65" s="26"/>
      <c r="AF65" s="26"/>
      <c r="AG65" s="25"/>
      <c r="AH65" s="25"/>
      <c r="AI65" s="96"/>
      <c r="AJ65" s="94"/>
      <c r="AK65" s="96"/>
      <c r="AL65" s="24"/>
      <c r="AM65" s="97"/>
      <c r="AN65" s="143"/>
      <c r="AO65" s="84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</row>
    <row r="66" spans="1:55" ht="15" customHeight="1">
      <c r="A66" s="142"/>
      <c r="B66" s="11"/>
      <c r="C66" s="144"/>
      <c r="D66" s="145"/>
      <c r="E66" s="145"/>
      <c r="F66" s="16"/>
      <c r="G66" s="16"/>
      <c r="H66" s="16"/>
      <c r="I66" s="16"/>
      <c r="J66" s="93"/>
      <c r="K66" s="93"/>
      <c r="L66" s="96"/>
      <c r="M66" s="94"/>
      <c r="N66" s="128"/>
      <c r="O66" s="96"/>
      <c r="P66" s="25"/>
      <c r="Q66" s="26"/>
      <c r="R66" s="26"/>
      <c r="S66" s="26"/>
      <c r="T66" s="26"/>
      <c r="U66" s="26"/>
      <c r="V66" s="26"/>
      <c r="W66" s="26"/>
      <c r="X66" s="26"/>
      <c r="Y66" s="25"/>
      <c r="Z66" s="25"/>
      <c r="AA66" s="25"/>
      <c r="AB66" s="25"/>
      <c r="AC66" s="25"/>
      <c r="AD66" s="25"/>
      <c r="AE66" s="26"/>
      <c r="AF66" s="26"/>
      <c r="AG66" s="25"/>
      <c r="AH66" s="25"/>
      <c r="AI66" s="96"/>
      <c r="AJ66" s="94"/>
      <c r="AK66" s="96"/>
      <c r="AL66" s="24"/>
      <c r="AM66" s="97"/>
      <c r="AN66" s="143"/>
      <c r="AO66" s="84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</row>
    <row r="67" spans="1:55" ht="15" customHeight="1">
      <c r="A67" s="142"/>
      <c r="B67" s="11"/>
      <c r="C67" s="144"/>
      <c r="D67" s="145"/>
      <c r="E67" s="11"/>
      <c r="F67" s="16"/>
      <c r="G67" s="16"/>
      <c r="H67" s="16"/>
      <c r="I67" s="16"/>
      <c r="J67" s="93"/>
      <c r="K67" s="93"/>
      <c r="L67" s="96"/>
      <c r="M67" s="94"/>
      <c r="N67" s="128"/>
      <c r="O67" s="96"/>
      <c r="P67" s="25"/>
      <c r="Q67" s="26"/>
      <c r="R67" s="26"/>
      <c r="S67" s="26"/>
      <c r="T67" s="26"/>
      <c r="U67" s="26"/>
      <c r="V67" s="26"/>
      <c r="W67" s="26"/>
      <c r="X67" s="26"/>
      <c r="Y67" s="25"/>
      <c r="Z67" s="25"/>
      <c r="AA67" s="25"/>
      <c r="AB67" s="25"/>
      <c r="AC67" s="25"/>
      <c r="AD67" s="25"/>
      <c r="AE67" s="26"/>
      <c r="AF67" s="26"/>
      <c r="AG67" s="25"/>
      <c r="AH67" s="25"/>
      <c r="AI67" s="96"/>
      <c r="AJ67" s="94"/>
      <c r="AK67" s="96"/>
      <c r="AL67" s="24"/>
      <c r="AM67" s="97"/>
      <c r="AN67" s="143"/>
      <c r="AO67" s="84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</row>
    <row r="68" spans="1:55" ht="15" customHeight="1">
      <c r="A68" s="142"/>
      <c r="B68" s="11"/>
      <c r="C68" s="11"/>
      <c r="D68" s="11"/>
      <c r="E68" s="11"/>
      <c r="F68" s="16"/>
      <c r="G68" s="16"/>
      <c r="H68" s="16"/>
      <c r="I68" s="16"/>
      <c r="J68" s="93"/>
      <c r="K68" s="93"/>
      <c r="L68" s="96"/>
      <c r="M68" s="94"/>
      <c r="N68" s="128"/>
      <c r="O68" s="96"/>
      <c r="P68" s="25"/>
      <c r="Q68" s="26"/>
      <c r="R68" s="26"/>
      <c r="S68" s="26"/>
      <c r="T68" s="26"/>
      <c r="U68" s="26"/>
      <c r="V68" s="26"/>
      <c r="W68" s="26"/>
      <c r="X68" s="26"/>
      <c r="Y68" s="25"/>
      <c r="Z68" s="25"/>
      <c r="AA68" s="25"/>
      <c r="AB68" s="25"/>
      <c r="AC68" s="25"/>
      <c r="AD68" s="25"/>
      <c r="AE68" s="26"/>
      <c r="AF68" s="26"/>
      <c r="AG68" s="25"/>
      <c r="AH68" s="25"/>
      <c r="AI68" s="96"/>
      <c r="AJ68" s="94"/>
      <c r="AK68" s="96"/>
      <c r="AL68" s="24"/>
      <c r="AM68" s="97"/>
      <c r="AN68" s="143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</row>
    <row r="69" spans="1:55" ht="15" customHeight="1">
      <c r="A69" s="142"/>
      <c r="B69" s="11"/>
      <c r="C69" s="11"/>
      <c r="D69" s="11"/>
      <c r="E69" s="18"/>
      <c r="F69" s="16"/>
      <c r="G69" s="16"/>
      <c r="H69" s="16"/>
      <c r="I69" s="16"/>
      <c r="J69" s="93"/>
      <c r="K69" s="93"/>
      <c r="L69" s="96"/>
      <c r="M69" s="94"/>
      <c r="N69" s="128"/>
      <c r="O69" s="96"/>
      <c r="P69" s="25"/>
      <c r="Q69" s="26"/>
      <c r="R69" s="26"/>
      <c r="S69" s="26"/>
      <c r="T69" s="26"/>
      <c r="U69" s="26"/>
      <c r="V69" s="26"/>
      <c r="W69" s="26"/>
      <c r="X69" s="25"/>
      <c r="Y69" s="25"/>
      <c r="Z69" s="25"/>
      <c r="AA69" s="25"/>
      <c r="AB69" s="25"/>
      <c r="AC69" s="25"/>
      <c r="AD69" s="25"/>
      <c r="AE69" s="26"/>
      <c r="AF69" s="26"/>
      <c r="AG69" s="25"/>
      <c r="AH69" s="25"/>
      <c r="AI69" s="96"/>
      <c r="AJ69" s="94"/>
      <c r="AK69" s="96"/>
      <c r="AL69" s="24"/>
      <c r="AM69" s="97"/>
      <c r="AN69" s="143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</row>
    <row r="70" spans="1:55" ht="15" customHeight="1">
      <c r="A70" s="142"/>
      <c r="B70" s="11"/>
      <c r="C70" s="11"/>
      <c r="D70" s="11"/>
      <c r="E70" s="11"/>
      <c r="F70" s="16"/>
      <c r="G70" s="16"/>
      <c r="H70" s="16"/>
      <c r="I70" s="16"/>
      <c r="J70" s="93"/>
      <c r="K70" s="93"/>
      <c r="L70" s="96"/>
      <c r="M70" s="94"/>
      <c r="N70" s="128"/>
      <c r="O70" s="96"/>
      <c r="P70" s="25"/>
      <c r="Q70" s="26"/>
      <c r="R70" s="26"/>
      <c r="S70" s="26"/>
      <c r="T70" s="26"/>
      <c r="U70" s="26"/>
      <c r="V70" s="26"/>
      <c r="W70" s="26"/>
      <c r="X70" s="26"/>
      <c r="Y70" s="25"/>
      <c r="Z70" s="25"/>
      <c r="AA70" s="25"/>
      <c r="AB70" s="25"/>
      <c r="AC70" s="25"/>
      <c r="AD70" s="25"/>
      <c r="AE70" s="26"/>
      <c r="AF70" s="26"/>
      <c r="AG70" s="25"/>
      <c r="AH70" s="25"/>
      <c r="AI70" s="96"/>
      <c r="AJ70" s="94"/>
      <c r="AK70" s="96"/>
      <c r="AL70" s="24"/>
      <c r="AM70" s="97"/>
      <c r="AN70" s="143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</row>
    <row r="71" spans="1:55" ht="15" customHeight="1">
      <c r="A71" s="142"/>
      <c r="B71" s="11"/>
      <c r="C71" s="11"/>
      <c r="D71" s="11"/>
      <c r="E71" s="11"/>
      <c r="F71" s="16"/>
      <c r="G71" s="16"/>
      <c r="H71" s="16"/>
      <c r="I71" s="16"/>
      <c r="J71" s="93"/>
      <c r="K71" s="93"/>
      <c r="L71" s="96"/>
      <c r="M71" s="94"/>
      <c r="N71" s="128"/>
      <c r="O71" s="96"/>
      <c r="P71" s="25"/>
      <c r="Q71" s="26"/>
      <c r="R71" s="26"/>
      <c r="S71" s="26"/>
      <c r="T71" s="26"/>
      <c r="U71" s="26"/>
      <c r="V71" s="26"/>
      <c r="W71" s="26"/>
      <c r="X71" s="26"/>
      <c r="Y71" s="25"/>
      <c r="Z71" s="25"/>
      <c r="AA71" s="25"/>
      <c r="AB71" s="26"/>
      <c r="AC71" s="25"/>
      <c r="AD71" s="25"/>
      <c r="AE71" s="26"/>
      <c r="AF71" s="26"/>
      <c r="AG71" s="25"/>
      <c r="AH71" s="25"/>
      <c r="AI71" s="96"/>
      <c r="AJ71" s="94"/>
      <c r="AK71" s="96"/>
      <c r="AL71" s="24"/>
      <c r="AM71" s="97"/>
      <c r="AN71" s="143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</row>
    <row r="72" spans="1:55" ht="15" customHeight="1">
      <c r="A72" s="142"/>
      <c r="B72" s="11"/>
      <c r="C72" s="18"/>
      <c r="D72" s="11"/>
      <c r="E72" s="11"/>
      <c r="F72" s="16"/>
      <c r="G72" s="16"/>
      <c r="H72" s="16"/>
      <c r="I72" s="16"/>
      <c r="J72" s="93"/>
      <c r="K72" s="93"/>
      <c r="L72" s="96"/>
      <c r="M72" s="94"/>
      <c r="N72" s="128"/>
      <c r="O72" s="96"/>
      <c r="P72" s="25"/>
      <c r="Q72" s="26"/>
      <c r="R72" s="26"/>
      <c r="S72" s="26"/>
      <c r="T72" s="26"/>
      <c r="U72" s="26"/>
      <c r="V72" s="26"/>
      <c r="W72" s="26"/>
      <c r="X72" s="26"/>
      <c r="Y72" s="25"/>
      <c r="Z72" s="25"/>
      <c r="AA72" s="25"/>
      <c r="AB72" s="26"/>
      <c r="AC72" s="25"/>
      <c r="AD72" s="25"/>
      <c r="AE72" s="26"/>
      <c r="AF72" s="26"/>
      <c r="AG72" s="25"/>
      <c r="AH72" s="25"/>
      <c r="AI72" s="96"/>
      <c r="AJ72" s="94"/>
      <c r="AK72" s="96"/>
      <c r="AL72" s="96"/>
      <c r="AM72" s="97"/>
      <c r="AN72" s="143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</row>
    <row r="73" spans="1:55" ht="15" customHeight="1">
      <c r="A73" s="142"/>
      <c r="B73" s="11"/>
      <c r="C73" s="11"/>
      <c r="D73" s="11"/>
      <c r="E73" s="11"/>
      <c r="F73" s="16"/>
      <c r="G73" s="16"/>
      <c r="H73" s="16"/>
      <c r="I73" s="16"/>
      <c r="J73" s="93"/>
      <c r="K73" s="93"/>
      <c r="L73" s="96"/>
      <c r="M73" s="94"/>
      <c r="N73" s="128"/>
      <c r="O73" s="96"/>
      <c r="P73" s="25"/>
      <c r="Q73" s="26"/>
      <c r="R73" s="26"/>
      <c r="S73" s="26"/>
      <c r="T73" s="26"/>
      <c r="U73" s="26"/>
      <c r="V73" s="26"/>
      <c r="W73" s="26"/>
      <c r="X73" s="26"/>
      <c r="Y73" s="25"/>
      <c r="Z73" s="25"/>
      <c r="AA73" s="25"/>
      <c r="AB73" s="26"/>
      <c r="AC73" s="25"/>
      <c r="AD73" s="25"/>
      <c r="AE73" s="26"/>
      <c r="AF73" s="26"/>
      <c r="AG73" s="25"/>
      <c r="AH73" s="25"/>
      <c r="AI73" s="96"/>
      <c r="AJ73" s="94"/>
      <c r="AK73" s="96"/>
      <c r="AL73" s="96"/>
      <c r="AM73" s="97"/>
      <c r="AN73" s="14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</row>
    <row r="74" spans="1:55" ht="15" customHeight="1">
      <c r="A74" s="142"/>
      <c r="B74" s="11"/>
      <c r="C74" s="11"/>
      <c r="D74" s="11"/>
      <c r="E74" s="11"/>
      <c r="F74" s="16"/>
      <c r="G74" s="16"/>
      <c r="H74" s="16"/>
      <c r="I74" s="16"/>
      <c r="J74" s="93"/>
      <c r="K74" s="93"/>
      <c r="L74" s="96"/>
      <c r="M74" s="94"/>
      <c r="N74" s="128"/>
      <c r="O74" s="96"/>
      <c r="P74" s="25"/>
      <c r="Q74" s="26"/>
      <c r="R74" s="26"/>
      <c r="S74" s="26"/>
      <c r="T74" s="26"/>
      <c r="U74" s="26"/>
      <c r="V74" s="26"/>
      <c r="W74" s="26"/>
      <c r="X74" s="26"/>
      <c r="Y74" s="25"/>
      <c r="Z74" s="25"/>
      <c r="AA74" s="25"/>
      <c r="AB74" s="26"/>
      <c r="AC74" s="25"/>
      <c r="AD74" s="25"/>
      <c r="AE74" s="26"/>
      <c r="AF74" s="26"/>
      <c r="AG74" s="25"/>
      <c r="AH74" s="25"/>
      <c r="AI74" s="96"/>
      <c r="AJ74" s="94"/>
      <c r="AK74" s="96"/>
      <c r="AL74" s="96"/>
      <c r="AM74" s="97"/>
      <c r="AN74" s="143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</row>
    <row r="75" spans="1:55" ht="15" customHeight="1">
      <c r="A75" s="142"/>
      <c r="B75" s="11"/>
      <c r="C75" s="11"/>
      <c r="D75" s="11"/>
      <c r="E75" s="11"/>
      <c r="F75" s="16"/>
      <c r="G75" s="16"/>
      <c r="H75" s="16"/>
      <c r="I75" s="16"/>
      <c r="J75" s="93"/>
      <c r="K75" s="93"/>
      <c r="L75" s="96"/>
      <c r="M75" s="94"/>
      <c r="N75" s="128"/>
      <c r="O75" s="96"/>
      <c r="P75" s="25"/>
      <c r="Q75" s="26"/>
      <c r="R75" s="26"/>
      <c r="S75" s="26"/>
      <c r="T75" s="26"/>
      <c r="U75" s="26"/>
      <c r="V75" s="26"/>
      <c r="W75" s="26"/>
      <c r="X75" s="26"/>
      <c r="Y75" s="25"/>
      <c r="Z75" s="25"/>
      <c r="AA75" s="25"/>
      <c r="AB75" s="26"/>
      <c r="AC75" s="25"/>
      <c r="AD75" s="25"/>
      <c r="AE75" s="26"/>
      <c r="AF75" s="26"/>
      <c r="AG75" s="25"/>
      <c r="AH75" s="25"/>
      <c r="AI75" s="96"/>
      <c r="AJ75" s="94"/>
      <c r="AK75" s="96"/>
      <c r="AL75" s="96"/>
      <c r="AM75" s="97"/>
      <c r="AN75" s="143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</row>
    <row r="76" spans="1:55" ht="15" customHeight="1">
      <c r="A76" s="142"/>
      <c r="B76" s="11"/>
      <c r="C76" s="18"/>
      <c r="D76" s="11"/>
      <c r="E76" s="11"/>
      <c r="F76" s="16"/>
      <c r="G76" s="16"/>
      <c r="H76" s="16"/>
      <c r="I76" s="16"/>
      <c r="J76" s="93"/>
      <c r="K76" s="93"/>
      <c r="L76" s="96"/>
      <c r="M76" s="94"/>
      <c r="N76" s="128"/>
      <c r="O76" s="96"/>
      <c r="P76" s="25"/>
      <c r="Q76" s="26"/>
      <c r="R76" s="26"/>
      <c r="S76" s="26"/>
      <c r="T76" s="26"/>
      <c r="U76" s="26"/>
      <c r="V76" s="26"/>
      <c r="W76" s="26"/>
      <c r="X76" s="26"/>
      <c r="Y76" s="25"/>
      <c r="Z76" s="25"/>
      <c r="AA76" s="25"/>
      <c r="AB76" s="26"/>
      <c r="AC76" s="25"/>
      <c r="AD76" s="25"/>
      <c r="AE76" s="26"/>
      <c r="AF76" s="26"/>
      <c r="AG76" s="25"/>
      <c r="AH76" s="25"/>
      <c r="AI76" s="96"/>
      <c r="AJ76" s="94"/>
      <c r="AK76" s="96"/>
      <c r="AL76" s="96"/>
      <c r="AM76" s="97"/>
      <c r="AN76" s="143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</row>
    <row r="77" spans="1:55" ht="15" customHeight="1">
      <c r="A77" s="142"/>
      <c r="B77" s="11"/>
      <c r="C77" s="18"/>
      <c r="D77" s="11"/>
      <c r="E77" s="11"/>
      <c r="F77" s="16"/>
      <c r="G77" s="16"/>
      <c r="H77" s="16"/>
      <c r="I77" s="16"/>
      <c r="J77" s="93"/>
      <c r="K77" s="93"/>
      <c r="L77" s="96"/>
      <c r="M77" s="94"/>
      <c r="N77" s="128"/>
      <c r="O77" s="96"/>
      <c r="P77" s="25"/>
      <c r="Q77" s="26"/>
      <c r="R77" s="26"/>
      <c r="S77" s="26"/>
      <c r="T77" s="26"/>
      <c r="U77" s="26"/>
      <c r="V77" s="26"/>
      <c r="W77" s="26"/>
      <c r="X77" s="26"/>
      <c r="Y77" s="25"/>
      <c r="Z77" s="25"/>
      <c r="AA77" s="25"/>
      <c r="AB77" s="26"/>
      <c r="AC77" s="25"/>
      <c r="AD77" s="25"/>
      <c r="AE77" s="26"/>
      <c r="AF77" s="26"/>
      <c r="AG77" s="25"/>
      <c r="AH77" s="25"/>
      <c r="AI77" s="96"/>
      <c r="AJ77" s="94"/>
      <c r="AK77" s="96"/>
      <c r="AL77" s="96"/>
      <c r="AM77" s="97"/>
      <c r="AN77" s="143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</row>
    <row r="78" spans="1:55" ht="15" customHeight="1">
      <c r="A78" s="142"/>
      <c r="B78" s="11"/>
      <c r="C78" s="18"/>
      <c r="D78" s="11"/>
      <c r="E78" s="11"/>
      <c r="F78" s="16"/>
      <c r="G78" s="16"/>
      <c r="H78" s="16"/>
      <c r="I78" s="16"/>
      <c r="J78" s="93"/>
      <c r="K78" s="93"/>
      <c r="L78" s="96"/>
      <c r="M78" s="94"/>
      <c r="N78" s="128"/>
      <c r="O78" s="96"/>
      <c r="P78" s="25"/>
      <c r="Q78" s="26"/>
      <c r="R78" s="26"/>
      <c r="S78" s="26"/>
      <c r="T78" s="26"/>
      <c r="U78" s="26"/>
      <c r="V78" s="26"/>
      <c r="W78" s="26"/>
      <c r="X78" s="26"/>
      <c r="Y78" s="25"/>
      <c r="Z78" s="25"/>
      <c r="AA78" s="25"/>
      <c r="AB78" s="26"/>
      <c r="AC78" s="25"/>
      <c r="AD78" s="25"/>
      <c r="AE78" s="26"/>
      <c r="AF78" s="26"/>
      <c r="AG78" s="25"/>
      <c r="AH78" s="25"/>
      <c r="AI78" s="96"/>
      <c r="AJ78" s="94"/>
      <c r="AK78" s="96"/>
      <c r="AL78" s="96"/>
      <c r="AM78" s="97"/>
      <c r="AN78" s="143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</row>
    <row r="79" spans="1:55" ht="15" customHeight="1">
      <c r="A79" s="142"/>
      <c r="B79" s="11"/>
      <c r="C79" s="18"/>
      <c r="D79" s="11"/>
      <c r="E79" s="11"/>
      <c r="F79" s="16"/>
      <c r="G79" s="16"/>
      <c r="H79" s="16"/>
      <c r="I79" s="16"/>
      <c r="J79" s="93"/>
      <c r="K79" s="93"/>
      <c r="L79" s="96"/>
      <c r="M79" s="94"/>
      <c r="N79" s="128"/>
      <c r="O79" s="96"/>
      <c r="P79" s="25"/>
      <c r="Q79" s="26"/>
      <c r="R79" s="26"/>
      <c r="S79" s="26"/>
      <c r="T79" s="26"/>
      <c r="U79" s="26"/>
      <c r="V79" s="26"/>
      <c r="W79" s="26"/>
      <c r="X79" s="26"/>
      <c r="Y79" s="25"/>
      <c r="Z79" s="25"/>
      <c r="AA79" s="25"/>
      <c r="AB79" s="26"/>
      <c r="AC79" s="25"/>
      <c r="AD79" s="25"/>
      <c r="AE79" s="26"/>
      <c r="AF79" s="26"/>
      <c r="AG79" s="25"/>
      <c r="AH79" s="25"/>
      <c r="AI79" s="96"/>
      <c r="AJ79" s="94"/>
      <c r="AK79" s="96"/>
      <c r="AL79" s="96"/>
      <c r="AM79" s="97"/>
      <c r="AN79" s="143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</row>
    <row r="80" spans="1:55" ht="15" customHeight="1">
      <c r="A80" s="142"/>
      <c r="B80" s="11"/>
      <c r="C80" s="18"/>
      <c r="D80" s="11"/>
      <c r="E80" s="11"/>
      <c r="F80" s="16"/>
      <c r="G80" s="16"/>
      <c r="H80" s="16"/>
      <c r="I80" s="16"/>
      <c r="J80" s="93"/>
      <c r="K80" s="93"/>
      <c r="L80" s="96"/>
      <c r="M80" s="94"/>
      <c r="N80" s="128"/>
      <c r="O80" s="96"/>
      <c r="P80" s="25"/>
      <c r="Q80" s="26"/>
      <c r="R80" s="26"/>
      <c r="S80" s="26"/>
      <c r="T80" s="26"/>
      <c r="U80" s="26"/>
      <c r="V80" s="26"/>
      <c r="W80" s="26"/>
      <c r="X80" s="26"/>
      <c r="Y80" s="25"/>
      <c r="Z80" s="25"/>
      <c r="AA80" s="25"/>
      <c r="AB80" s="26"/>
      <c r="AC80" s="25"/>
      <c r="AD80" s="25"/>
      <c r="AE80" s="26"/>
      <c r="AF80" s="26"/>
      <c r="AG80" s="25"/>
      <c r="AH80" s="25"/>
      <c r="AI80" s="96"/>
      <c r="AJ80" s="94"/>
      <c r="AK80" s="96"/>
      <c r="AL80" s="96"/>
      <c r="AM80" s="97"/>
      <c r="AN80" s="143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</row>
    <row r="81" spans="1:55" ht="15" customHeight="1">
      <c r="A81" s="142"/>
      <c r="B81" s="11"/>
      <c r="C81" s="18"/>
      <c r="D81" s="11"/>
      <c r="E81" s="11"/>
      <c r="F81" s="16"/>
      <c r="G81" s="16"/>
      <c r="H81" s="16"/>
      <c r="I81" s="16"/>
      <c r="J81" s="93"/>
      <c r="K81" s="93"/>
      <c r="L81" s="96"/>
      <c r="M81" s="94"/>
      <c r="N81" s="128"/>
      <c r="O81" s="96"/>
      <c r="P81" s="25"/>
      <c r="Q81" s="26"/>
      <c r="R81" s="26"/>
      <c r="S81" s="26"/>
      <c r="T81" s="26"/>
      <c r="U81" s="26"/>
      <c r="V81" s="26"/>
      <c r="W81" s="26"/>
      <c r="X81" s="26"/>
      <c r="Y81" s="25"/>
      <c r="Z81" s="25"/>
      <c r="AA81" s="25"/>
      <c r="AB81" s="26"/>
      <c r="AC81" s="25"/>
      <c r="AD81" s="25"/>
      <c r="AE81" s="26"/>
      <c r="AF81" s="26"/>
      <c r="AG81" s="25"/>
      <c r="AH81" s="25"/>
      <c r="AI81" s="96"/>
      <c r="AJ81" s="94"/>
      <c r="AK81" s="96"/>
      <c r="AL81" s="96"/>
      <c r="AM81" s="97"/>
      <c r="AN81" s="143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</row>
    <row r="82" spans="1:55" ht="15" customHeight="1">
      <c r="A82" s="142"/>
      <c r="B82" s="141"/>
      <c r="C82" s="149"/>
      <c r="D82" s="149"/>
      <c r="E82" s="150"/>
      <c r="F82" s="11"/>
      <c r="G82" s="11"/>
      <c r="H82" s="11"/>
      <c r="I82" s="11"/>
      <c r="J82" s="93"/>
      <c r="K82" s="93"/>
      <c r="L82" s="96"/>
      <c r="M82" s="93"/>
      <c r="N82" s="128"/>
      <c r="O82" s="96"/>
      <c r="P82" s="151"/>
      <c r="Q82" s="94"/>
      <c r="R82" s="94"/>
      <c r="S82" s="151"/>
      <c r="T82" s="151"/>
      <c r="U82" s="151"/>
      <c r="V82" s="151"/>
      <c r="W82" s="151"/>
      <c r="X82" s="151"/>
      <c r="Y82" s="151"/>
      <c r="Z82" s="152"/>
      <c r="AA82" s="151"/>
      <c r="AB82" s="151"/>
      <c r="AC82" s="151"/>
      <c r="AD82" s="94"/>
      <c r="AE82" s="94"/>
      <c r="AF82" s="94"/>
      <c r="AG82" s="151"/>
      <c r="AH82" s="151"/>
      <c r="AI82" s="96"/>
      <c r="AJ82" s="93"/>
      <c r="AK82" s="96"/>
      <c r="AL82" s="96"/>
      <c r="AM82" s="97"/>
      <c r="AN82" s="143"/>
      <c r="AO82" s="1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</row>
    <row r="83" spans="1:55" ht="15" customHeight="1">
      <c r="A83" s="142"/>
      <c r="B83" s="153"/>
      <c r="C83" s="149"/>
      <c r="D83" s="149"/>
      <c r="E83" s="11"/>
      <c r="F83" s="16"/>
      <c r="G83" s="11"/>
      <c r="H83" s="11"/>
      <c r="I83" s="11"/>
      <c r="J83" s="93"/>
      <c r="K83" s="93"/>
      <c r="L83" s="96"/>
      <c r="M83" s="94"/>
      <c r="N83" s="128"/>
      <c r="O83" s="96"/>
      <c r="P83" s="25"/>
      <c r="Q83" s="94"/>
      <c r="R83" s="94"/>
      <c r="S83" s="25"/>
      <c r="T83" s="25"/>
      <c r="U83" s="25"/>
      <c r="V83" s="25"/>
      <c r="W83" s="25"/>
      <c r="X83" s="25"/>
      <c r="Y83" s="25"/>
      <c r="Z83" s="26"/>
      <c r="AA83" s="25"/>
      <c r="AB83" s="25"/>
      <c r="AC83" s="25"/>
      <c r="AD83" s="94"/>
      <c r="AE83" s="94"/>
      <c r="AF83" s="94"/>
      <c r="AG83" s="25"/>
      <c r="AH83" s="25"/>
      <c r="AI83" s="96"/>
      <c r="AJ83" s="94"/>
      <c r="AK83" s="96"/>
      <c r="AL83" s="96"/>
      <c r="AM83" s="97"/>
      <c r="AN83" s="14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</row>
    <row r="84" spans="1:55" ht="15" customHeight="1">
      <c r="A84" s="142"/>
      <c r="B84" s="141"/>
      <c r="C84" s="149"/>
      <c r="D84" s="149"/>
      <c r="E84" s="11"/>
      <c r="F84" s="16"/>
      <c r="G84" s="16"/>
      <c r="H84" s="68"/>
      <c r="I84" s="16"/>
      <c r="J84" s="93"/>
      <c r="K84" s="93"/>
      <c r="L84" s="96"/>
      <c r="M84" s="94"/>
      <c r="N84" s="128"/>
      <c r="O84" s="96"/>
      <c r="P84" s="25"/>
      <c r="Q84" s="94"/>
      <c r="R84" s="94"/>
      <c r="S84" s="25"/>
      <c r="T84" s="25"/>
      <c r="U84" s="25"/>
      <c r="V84" s="25"/>
      <c r="W84" s="25"/>
      <c r="X84" s="25"/>
      <c r="Y84" s="25"/>
      <c r="Z84" s="26"/>
      <c r="AA84" s="25"/>
      <c r="AB84" s="25"/>
      <c r="AC84" s="25"/>
      <c r="AD84" s="94"/>
      <c r="AE84" s="94"/>
      <c r="AF84" s="94"/>
      <c r="AG84" s="25"/>
      <c r="AH84" s="25"/>
      <c r="AI84" s="96"/>
      <c r="AJ84" s="94"/>
      <c r="AK84" s="96"/>
      <c r="AL84" s="96"/>
      <c r="AM84" s="97"/>
      <c r="AN84" s="143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</row>
    <row r="85" spans="1:55" ht="15" customHeight="1">
      <c r="A85" s="142"/>
      <c r="B85" s="141"/>
      <c r="C85" s="154"/>
      <c r="D85" s="149"/>
      <c r="E85" s="11"/>
      <c r="F85" s="16"/>
      <c r="G85" s="16"/>
      <c r="H85" s="16"/>
      <c r="I85" s="16"/>
      <c r="J85" s="93"/>
      <c r="K85" s="93"/>
      <c r="L85" s="96"/>
      <c r="M85" s="94"/>
      <c r="N85" s="128"/>
      <c r="O85" s="96"/>
      <c r="P85" s="25"/>
      <c r="Q85" s="94"/>
      <c r="R85" s="94"/>
      <c r="S85" s="25"/>
      <c r="T85" s="25"/>
      <c r="U85" s="25"/>
      <c r="V85" s="25"/>
      <c r="W85" s="25"/>
      <c r="X85" s="25"/>
      <c r="Y85" s="25"/>
      <c r="Z85" s="26"/>
      <c r="AA85" s="25"/>
      <c r="AB85" s="25"/>
      <c r="AC85" s="25"/>
      <c r="AD85" s="94"/>
      <c r="AE85" s="94"/>
      <c r="AF85" s="94"/>
      <c r="AG85" s="25"/>
      <c r="AH85" s="25"/>
      <c r="AI85" s="96"/>
      <c r="AJ85" s="94"/>
      <c r="AK85" s="96"/>
      <c r="AL85" s="96"/>
      <c r="AM85" s="97"/>
      <c r="AN85" s="143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</row>
    <row r="86" spans="1:55" ht="15" customHeight="1">
      <c r="A86" s="142"/>
      <c r="B86" s="141"/>
      <c r="C86" s="149"/>
      <c r="D86" s="149"/>
      <c r="E86" s="155"/>
      <c r="F86" s="16"/>
      <c r="G86" s="16"/>
      <c r="H86" s="16"/>
      <c r="I86" s="16"/>
      <c r="J86" s="93"/>
      <c r="K86" s="93"/>
      <c r="L86" s="96"/>
      <c r="M86" s="94"/>
      <c r="N86" s="128"/>
      <c r="O86" s="96"/>
      <c r="P86" s="25"/>
      <c r="Q86" s="94"/>
      <c r="R86" s="94"/>
      <c r="S86" s="25"/>
      <c r="T86" s="25"/>
      <c r="U86" s="25"/>
      <c r="V86" s="25"/>
      <c r="W86" s="25"/>
      <c r="X86" s="25"/>
      <c r="Y86" s="25"/>
      <c r="Z86" s="26"/>
      <c r="AA86" s="25"/>
      <c r="AB86" s="25"/>
      <c r="AC86" s="25"/>
      <c r="AD86" s="94"/>
      <c r="AE86" s="94"/>
      <c r="AF86" s="94"/>
      <c r="AG86" s="25"/>
      <c r="AH86" s="25"/>
      <c r="AI86" s="96"/>
      <c r="AJ86" s="94"/>
      <c r="AK86" s="96"/>
      <c r="AL86" s="96"/>
      <c r="AM86" s="97"/>
      <c r="AN86" s="143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</row>
    <row r="87" spans="1:55" ht="15" customHeight="1">
      <c r="A87" s="142"/>
      <c r="B87" s="141"/>
      <c r="C87" s="149"/>
      <c r="D87" s="149"/>
      <c r="E87" s="11"/>
      <c r="F87" s="16"/>
      <c r="G87" s="16"/>
      <c r="H87" s="16"/>
      <c r="I87" s="16"/>
      <c r="J87" s="93"/>
      <c r="K87" s="93"/>
      <c r="L87" s="96"/>
      <c r="M87" s="94"/>
      <c r="N87" s="128"/>
      <c r="O87" s="96"/>
      <c r="P87" s="25"/>
      <c r="Q87" s="94"/>
      <c r="R87" s="94"/>
      <c r="S87" s="25"/>
      <c r="T87" s="25"/>
      <c r="U87" s="25"/>
      <c r="V87" s="25"/>
      <c r="W87" s="25"/>
      <c r="X87" s="25"/>
      <c r="Y87" s="25"/>
      <c r="Z87" s="26"/>
      <c r="AA87" s="25"/>
      <c r="AB87" s="25"/>
      <c r="AC87" s="25"/>
      <c r="AD87" s="94"/>
      <c r="AE87" s="94"/>
      <c r="AF87" s="94"/>
      <c r="AG87" s="25"/>
      <c r="AH87" s="25"/>
      <c r="AI87" s="96"/>
      <c r="AJ87" s="94"/>
      <c r="AK87" s="96"/>
      <c r="AL87" s="96"/>
      <c r="AM87" s="97"/>
      <c r="AN87" s="143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</row>
    <row r="88" spans="1:55" ht="15" customHeight="1">
      <c r="A88" s="142"/>
      <c r="B88" s="11"/>
      <c r="C88" s="11"/>
      <c r="D88" s="18"/>
      <c r="E88" s="18"/>
      <c r="F88" s="19"/>
      <c r="G88" s="19"/>
      <c r="H88" s="19"/>
      <c r="I88" s="19"/>
      <c r="J88" s="26"/>
      <c r="K88" s="93"/>
      <c r="L88" s="96"/>
      <c r="M88" s="94"/>
      <c r="N88" s="128"/>
      <c r="O88" s="96"/>
      <c r="P88" s="25"/>
      <c r="Q88" s="26"/>
      <c r="R88" s="25"/>
      <c r="S88" s="25"/>
      <c r="T88" s="26"/>
      <c r="U88" s="25"/>
      <c r="V88" s="25"/>
      <c r="W88" s="25"/>
      <c r="X88" s="26"/>
      <c r="Y88" s="25"/>
      <c r="Z88" s="25"/>
      <c r="AA88" s="25"/>
      <c r="AB88" s="25"/>
      <c r="AC88" s="25"/>
      <c r="AD88" s="25"/>
      <c r="AE88" s="26"/>
      <c r="AF88" s="26"/>
      <c r="AG88" s="25"/>
      <c r="AH88" s="25"/>
      <c r="AI88" s="96"/>
      <c r="AJ88" s="94"/>
      <c r="AK88" s="96"/>
      <c r="AL88" s="24"/>
      <c r="AM88" s="97"/>
      <c r="AN88" s="143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</row>
    <row r="89" spans="1:55" ht="15" customHeight="1">
      <c r="A89" s="142"/>
      <c r="B89" s="11"/>
      <c r="C89" s="11"/>
      <c r="D89" s="18"/>
      <c r="E89" s="18"/>
      <c r="F89" s="19"/>
      <c r="G89" s="19"/>
      <c r="H89" s="19"/>
      <c r="I89" s="19"/>
      <c r="J89" s="26"/>
      <c r="K89" s="93"/>
      <c r="L89" s="96"/>
      <c r="M89" s="94"/>
      <c r="N89" s="128"/>
      <c r="O89" s="96"/>
      <c r="P89" s="25"/>
      <c r="Q89" s="26"/>
      <c r="R89" s="25"/>
      <c r="S89" s="25"/>
      <c r="T89" s="26"/>
      <c r="U89" s="25"/>
      <c r="V89" s="25"/>
      <c r="W89" s="25"/>
      <c r="X89" s="26"/>
      <c r="Y89" s="25"/>
      <c r="Z89" s="25"/>
      <c r="AA89" s="25"/>
      <c r="AB89" s="25"/>
      <c r="AC89" s="25"/>
      <c r="AD89" s="25"/>
      <c r="AE89" s="26"/>
      <c r="AF89" s="26"/>
      <c r="AG89" s="25"/>
      <c r="AH89" s="25"/>
      <c r="AI89" s="96"/>
      <c r="AJ89" s="94"/>
      <c r="AK89" s="96"/>
      <c r="AL89" s="24"/>
      <c r="AM89" s="97"/>
      <c r="AN89" s="143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</row>
    <row r="90" spans="1:55" ht="15" customHeight="1">
      <c r="A90" s="142"/>
      <c r="B90" s="11"/>
      <c r="C90" s="11"/>
      <c r="D90" s="18"/>
      <c r="E90" s="18"/>
      <c r="F90" s="19"/>
      <c r="G90" s="19"/>
      <c r="H90" s="19"/>
      <c r="I90" s="19"/>
      <c r="J90" s="26"/>
      <c r="K90" s="93"/>
      <c r="L90" s="96"/>
      <c r="M90" s="94"/>
      <c r="N90" s="128"/>
      <c r="O90" s="96"/>
      <c r="P90" s="25"/>
      <c r="Q90" s="26"/>
      <c r="R90" s="25"/>
      <c r="S90" s="25"/>
      <c r="T90" s="26"/>
      <c r="U90" s="25"/>
      <c r="V90" s="25"/>
      <c r="W90" s="25"/>
      <c r="X90" s="26"/>
      <c r="Y90" s="25"/>
      <c r="Z90" s="25"/>
      <c r="AA90" s="25"/>
      <c r="AB90" s="25"/>
      <c r="AC90" s="25"/>
      <c r="AD90" s="25"/>
      <c r="AE90" s="26"/>
      <c r="AF90" s="26"/>
      <c r="AG90" s="25"/>
      <c r="AH90" s="25"/>
      <c r="AI90" s="96"/>
      <c r="AJ90" s="94"/>
      <c r="AK90" s="96"/>
      <c r="AL90" s="24"/>
      <c r="AM90" s="97"/>
      <c r="AN90" s="143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</row>
    <row r="91" spans="1:55" ht="15" customHeight="1">
      <c r="A91" s="142"/>
      <c r="B91" s="11"/>
      <c r="C91" s="11"/>
      <c r="D91" s="23"/>
      <c r="E91" s="23"/>
      <c r="F91" s="16"/>
      <c r="G91" s="16"/>
      <c r="H91" s="16"/>
      <c r="I91" s="16"/>
      <c r="J91" s="26"/>
      <c r="K91" s="93"/>
      <c r="L91" s="96"/>
      <c r="M91" s="94"/>
      <c r="N91" s="128"/>
      <c r="O91" s="96"/>
      <c r="P91" s="25"/>
      <c r="Q91" s="26"/>
      <c r="R91" s="25"/>
      <c r="S91" s="25"/>
      <c r="T91" s="26"/>
      <c r="U91" s="25"/>
      <c r="V91" s="25"/>
      <c r="W91" s="25"/>
      <c r="X91" s="26"/>
      <c r="Y91" s="25"/>
      <c r="Z91" s="25"/>
      <c r="AA91" s="25"/>
      <c r="AB91" s="25"/>
      <c r="AC91" s="25"/>
      <c r="AD91" s="25"/>
      <c r="AE91" s="26"/>
      <c r="AF91" s="26"/>
      <c r="AG91" s="25"/>
      <c r="AH91" s="25"/>
      <c r="AI91" s="96"/>
      <c r="AJ91" s="94"/>
      <c r="AK91" s="96"/>
      <c r="AL91" s="24"/>
      <c r="AM91" s="97"/>
      <c r="AN91" s="143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</row>
    <row r="92" spans="1:55" ht="15" customHeight="1">
      <c r="A92" s="142"/>
      <c r="B92" s="141"/>
      <c r="C92" s="149"/>
      <c r="D92" s="149"/>
      <c r="E92" s="149"/>
      <c r="F92" s="16"/>
      <c r="G92" s="11"/>
      <c r="H92" s="11"/>
      <c r="I92" s="11"/>
      <c r="J92" s="93"/>
      <c r="K92" s="93"/>
      <c r="L92" s="96"/>
      <c r="M92" s="94"/>
      <c r="N92" s="128"/>
      <c r="O92" s="96"/>
      <c r="P92" s="25"/>
      <c r="Q92" s="94"/>
      <c r="R92" s="94"/>
      <c r="S92" s="25"/>
      <c r="T92" s="25"/>
      <c r="U92" s="26"/>
      <c r="V92" s="26"/>
      <c r="W92" s="26"/>
      <c r="X92" s="25"/>
      <c r="Y92" s="25"/>
      <c r="Z92" s="25"/>
      <c r="AA92" s="25"/>
      <c r="AB92" s="25"/>
      <c r="AC92" s="25"/>
      <c r="AD92" s="26"/>
      <c r="AE92" s="26"/>
      <c r="AF92" s="26"/>
      <c r="AG92" s="25"/>
      <c r="AH92" s="25"/>
      <c r="AI92" s="96"/>
      <c r="AJ92" s="94"/>
      <c r="AK92" s="96"/>
      <c r="AL92" s="96"/>
      <c r="AM92" s="97"/>
      <c r="AN92" s="143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</row>
    <row r="93" spans="1:55" ht="15" customHeight="1">
      <c r="A93" s="142"/>
      <c r="B93" s="141"/>
      <c r="C93" s="149"/>
      <c r="D93" s="149"/>
      <c r="E93" s="11"/>
      <c r="F93" s="16"/>
      <c r="G93" s="16"/>
      <c r="H93" s="11"/>
      <c r="I93" s="11"/>
      <c r="J93" s="93"/>
      <c r="K93" s="93"/>
      <c r="L93" s="96"/>
      <c r="M93" s="94"/>
      <c r="N93" s="128"/>
      <c r="O93" s="96"/>
      <c r="P93" s="25"/>
      <c r="Q93" s="94"/>
      <c r="R93" s="94"/>
      <c r="S93" s="26"/>
      <c r="T93" s="25"/>
      <c r="U93" s="26"/>
      <c r="V93" s="26"/>
      <c r="W93" s="26"/>
      <c r="X93" s="26"/>
      <c r="Y93" s="25"/>
      <c r="Z93" s="25"/>
      <c r="AA93" s="25"/>
      <c r="AB93" s="25"/>
      <c r="AC93" s="25"/>
      <c r="AD93" s="94"/>
      <c r="AE93" s="94"/>
      <c r="AF93" s="94"/>
      <c r="AG93" s="25"/>
      <c r="AH93" s="25"/>
      <c r="AI93" s="96"/>
      <c r="AJ93" s="94"/>
      <c r="AK93" s="96"/>
      <c r="AL93" s="96"/>
      <c r="AM93" s="97"/>
      <c r="AN93" s="14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</row>
    <row r="94" spans="1:55" ht="15.75" customHeight="1">
      <c r="A94" s="142"/>
      <c r="B94" s="141"/>
      <c r="C94" s="149"/>
      <c r="D94" s="149"/>
      <c r="E94" s="149"/>
      <c r="F94" s="16"/>
      <c r="G94" s="16"/>
      <c r="H94" s="16"/>
      <c r="I94" s="11"/>
      <c r="J94" s="93"/>
      <c r="K94" s="93"/>
      <c r="L94" s="96"/>
      <c r="M94" s="94"/>
      <c r="N94" s="128"/>
      <c r="O94" s="96"/>
      <c r="P94" s="25"/>
      <c r="Q94" s="94"/>
      <c r="R94" s="94"/>
      <c r="S94" s="26"/>
      <c r="T94" s="25"/>
      <c r="U94" s="26"/>
      <c r="V94" s="26"/>
      <c r="W94" s="26"/>
      <c r="X94" s="26"/>
      <c r="Y94" s="25"/>
      <c r="Z94" s="25"/>
      <c r="AA94" s="25"/>
      <c r="AB94" s="26"/>
      <c r="AC94" s="25"/>
      <c r="AD94" s="26"/>
      <c r="AE94" s="26"/>
      <c r="AF94" s="26"/>
      <c r="AG94" s="25"/>
      <c r="AH94" s="25"/>
      <c r="AI94" s="96"/>
      <c r="AJ94" s="94"/>
      <c r="AK94" s="96"/>
      <c r="AL94" s="96"/>
      <c r="AM94" s="97"/>
      <c r="AN94" s="143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</row>
    <row r="95" spans="1:55" ht="14.25" customHeight="1">
      <c r="A95" s="142"/>
      <c r="B95" s="141"/>
      <c r="C95" s="149"/>
      <c r="D95" s="149"/>
      <c r="E95" s="149"/>
      <c r="F95" s="16"/>
      <c r="G95" s="16"/>
      <c r="H95" s="16"/>
      <c r="I95" s="11"/>
      <c r="J95" s="93"/>
      <c r="K95" s="93"/>
      <c r="L95" s="96"/>
      <c r="M95" s="94"/>
      <c r="N95" s="128"/>
      <c r="O95" s="96"/>
      <c r="P95" s="25"/>
      <c r="Q95" s="94"/>
      <c r="R95" s="94"/>
      <c r="S95" s="26"/>
      <c r="T95" s="25"/>
      <c r="U95" s="26"/>
      <c r="V95" s="26"/>
      <c r="W95" s="26"/>
      <c r="X95" s="26"/>
      <c r="Y95" s="25"/>
      <c r="Z95" s="25"/>
      <c r="AA95" s="25"/>
      <c r="AB95" s="25"/>
      <c r="AC95" s="25"/>
      <c r="AD95" s="26"/>
      <c r="AE95" s="94"/>
      <c r="AF95" s="94"/>
      <c r="AG95" s="25"/>
      <c r="AH95" s="25"/>
      <c r="AI95" s="96"/>
      <c r="AJ95" s="94"/>
      <c r="AK95" s="96"/>
      <c r="AL95" s="96"/>
      <c r="AM95" s="97"/>
      <c r="AN95" s="143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</row>
    <row r="96" spans="1:55" ht="15.75" customHeight="1">
      <c r="A96" s="142"/>
      <c r="B96" s="156"/>
      <c r="C96" s="149"/>
      <c r="D96" s="149"/>
      <c r="E96" s="149"/>
      <c r="F96" s="16"/>
      <c r="G96" s="16"/>
      <c r="H96" s="16"/>
      <c r="I96" s="11"/>
      <c r="J96" s="93"/>
      <c r="K96" s="93"/>
      <c r="L96" s="96"/>
      <c r="M96" s="94"/>
      <c r="N96" s="128"/>
      <c r="O96" s="96"/>
      <c r="P96" s="25"/>
      <c r="Q96" s="94"/>
      <c r="R96" s="25"/>
      <c r="S96" s="26"/>
      <c r="T96" s="25"/>
      <c r="U96" s="26"/>
      <c r="V96" s="26"/>
      <c r="W96" s="26"/>
      <c r="X96" s="26"/>
      <c r="Y96" s="25"/>
      <c r="Z96" s="25"/>
      <c r="AA96" s="25"/>
      <c r="AB96" s="25"/>
      <c r="AC96" s="25"/>
      <c r="AD96" s="26"/>
      <c r="AE96" s="94"/>
      <c r="AF96" s="94"/>
      <c r="AG96" s="94"/>
      <c r="AH96" s="94"/>
      <c r="AI96" s="96"/>
      <c r="AJ96" s="94"/>
      <c r="AK96" s="96"/>
      <c r="AL96" s="96"/>
      <c r="AM96" s="97"/>
      <c r="AN96" s="143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</row>
    <row r="97" spans="1:55" ht="15.75" customHeight="1">
      <c r="A97" s="142"/>
      <c r="B97" s="156"/>
      <c r="C97" s="149"/>
      <c r="D97" s="149"/>
      <c r="E97" s="149"/>
      <c r="F97" s="16"/>
      <c r="G97" s="16"/>
      <c r="H97" s="16"/>
      <c r="I97" s="11"/>
      <c r="J97" s="93"/>
      <c r="K97" s="93"/>
      <c r="L97" s="96"/>
      <c r="M97" s="94"/>
      <c r="N97" s="128"/>
      <c r="O97" s="96"/>
      <c r="P97" s="25"/>
      <c r="Q97" s="94"/>
      <c r="R97" s="25"/>
      <c r="S97" s="26"/>
      <c r="T97" s="25"/>
      <c r="U97" s="26"/>
      <c r="V97" s="26"/>
      <c r="W97" s="26"/>
      <c r="X97" s="26"/>
      <c r="Y97" s="25"/>
      <c r="Z97" s="25"/>
      <c r="AA97" s="25"/>
      <c r="AB97" s="25"/>
      <c r="AC97" s="25"/>
      <c r="AD97" s="26"/>
      <c r="AE97" s="94"/>
      <c r="AF97" s="94"/>
      <c r="AG97" s="94"/>
      <c r="AH97" s="94"/>
      <c r="AI97" s="96"/>
      <c r="AJ97" s="94"/>
      <c r="AK97" s="96"/>
      <c r="AL97" s="96"/>
      <c r="AM97" s="97"/>
      <c r="AN97" s="143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</row>
    <row r="98" spans="1:55" ht="15.75" customHeight="1">
      <c r="A98" s="142"/>
      <c r="B98" s="156"/>
      <c r="C98" s="149"/>
      <c r="D98" s="149"/>
      <c r="E98" s="18"/>
      <c r="F98" s="16"/>
      <c r="G98" s="16"/>
      <c r="H98" s="16"/>
      <c r="I98" s="11"/>
      <c r="J98" s="93"/>
      <c r="K98" s="93"/>
      <c r="L98" s="96"/>
      <c r="M98" s="94"/>
      <c r="N98" s="128"/>
      <c r="O98" s="96"/>
      <c r="P98" s="25"/>
      <c r="Q98" s="26"/>
      <c r="R98" s="26"/>
      <c r="S98" s="25"/>
      <c r="T98" s="25"/>
      <c r="U98" s="26"/>
      <c r="V98" s="26"/>
      <c r="W98" s="26"/>
      <c r="X98" s="94"/>
      <c r="Y98" s="25"/>
      <c r="Z98" s="25"/>
      <c r="AA98" s="25"/>
      <c r="AB98" s="25"/>
      <c r="AC98" s="26"/>
      <c r="AD98" s="26"/>
      <c r="AE98" s="94"/>
      <c r="AF98" s="94"/>
      <c r="AG98" s="94"/>
      <c r="AH98" s="94"/>
      <c r="AI98" s="96"/>
      <c r="AJ98" s="94"/>
      <c r="AK98" s="96"/>
      <c r="AL98" s="96"/>
      <c r="AM98" s="97"/>
      <c r="AN98" s="143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</row>
    <row r="99" spans="1:55" ht="15" customHeight="1">
      <c r="A99" s="142"/>
      <c r="B99" s="157"/>
      <c r="C99" s="158"/>
      <c r="D99" s="154"/>
      <c r="E99" s="53"/>
      <c r="F99" s="159"/>
      <c r="G99" s="159"/>
      <c r="H99" s="159"/>
      <c r="I99" s="11"/>
      <c r="J99" s="93"/>
      <c r="K99" s="93"/>
      <c r="L99" s="96"/>
      <c r="M99" s="93"/>
      <c r="N99" s="128"/>
      <c r="O99" s="96"/>
      <c r="P99" s="151"/>
      <c r="Q99" s="94"/>
      <c r="R99" s="94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94"/>
      <c r="AE99" s="94"/>
      <c r="AF99" s="94"/>
      <c r="AG99" s="151"/>
      <c r="AH99" s="151"/>
      <c r="AI99" s="96"/>
      <c r="AJ99" s="93"/>
      <c r="AK99" s="96"/>
      <c r="AL99" s="96"/>
      <c r="AM99" s="97"/>
      <c r="AN99" s="143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</row>
    <row r="100" spans="1:55" ht="15" customHeight="1">
      <c r="A100" s="142"/>
      <c r="B100" s="157"/>
      <c r="C100" s="160"/>
      <c r="D100" s="154"/>
      <c r="E100" s="53"/>
      <c r="F100" s="161"/>
      <c r="G100" s="159"/>
      <c r="H100" s="159"/>
      <c r="I100" s="11"/>
      <c r="J100" s="93"/>
      <c r="K100" s="93"/>
      <c r="L100" s="96"/>
      <c r="M100" s="93"/>
      <c r="N100" s="128"/>
      <c r="O100" s="96"/>
      <c r="P100" s="25"/>
      <c r="Q100" s="94"/>
      <c r="R100" s="94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94"/>
      <c r="AE100" s="94"/>
      <c r="AF100" s="94"/>
      <c r="AG100" s="25"/>
      <c r="AH100" s="25"/>
      <c r="AI100" s="96"/>
      <c r="AJ100" s="93"/>
      <c r="AK100" s="96"/>
      <c r="AL100" s="96"/>
      <c r="AM100" s="97"/>
      <c r="AN100" s="143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</row>
    <row r="101" spans="1:55" ht="15" customHeight="1">
      <c r="A101" s="142"/>
      <c r="B101" s="157"/>
      <c r="C101" s="160"/>
      <c r="D101" s="154"/>
      <c r="E101" s="53"/>
      <c r="F101" s="162"/>
      <c r="G101" s="159"/>
      <c r="H101" s="159"/>
      <c r="I101" s="11"/>
      <c r="J101" s="93"/>
      <c r="K101" s="93"/>
      <c r="L101" s="96"/>
      <c r="M101" s="93"/>
      <c r="N101" s="128"/>
      <c r="O101" s="96"/>
      <c r="P101" s="25"/>
      <c r="Q101" s="94"/>
      <c r="R101" s="94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94"/>
      <c r="AE101" s="94"/>
      <c r="AF101" s="94"/>
      <c r="AG101" s="25"/>
      <c r="AH101" s="25"/>
      <c r="AI101" s="96"/>
      <c r="AJ101" s="93"/>
      <c r="AK101" s="96"/>
      <c r="AL101" s="96"/>
      <c r="AM101" s="97"/>
      <c r="AN101" s="143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</row>
    <row r="102" spans="1:55" ht="15" customHeight="1">
      <c r="A102" s="142"/>
      <c r="B102" s="163"/>
      <c r="C102" s="149"/>
      <c r="D102" s="164"/>
      <c r="E102" s="165"/>
      <c r="F102" s="16"/>
      <c r="G102" s="16"/>
      <c r="H102" s="11"/>
      <c r="I102" s="166"/>
      <c r="J102" s="93"/>
      <c r="K102" s="93"/>
      <c r="L102" s="96"/>
      <c r="M102" s="93"/>
      <c r="N102" s="128"/>
      <c r="O102" s="96"/>
      <c r="P102" s="25"/>
      <c r="Q102" s="94"/>
      <c r="R102" s="94"/>
      <c r="S102" s="94"/>
      <c r="T102" s="25"/>
      <c r="U102" s="94"/>
      <c r="V102" s="94"/>
      <c r="W102" s="94"/>
      <c r="X102" s="25"/>
      <c r="Y102" s="25"/>
      <c r="Z102" s="25"/>
      <c r="AA102" s="25"/>
      <c r="AB102" s="25"/>
      <c r="AC102" s="25"/>
      <c r="AD102" s="94"/>
      <c r="AE102" s="94"/>
      <c r="AF102" s="94"/>
      <c r="AG102" s="25"/>
      <c r="AH102" s="25"/>
      <c r="AI102" s="96"/>
      <c r="AJ102" s="93"/>
      <c r="AK102" s="96"/>
      <c r="AL102" s="96"/>
      <c r="AM102" s="97"/>
      <c r="AN102" s="143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</row>
    <row r="103" spans="1:55" ht="18" customHeight="1">
      <c r="A103" s="142"/>
      <c r="B103" s="163"/>
      <c r="C103" s="149"/>
      <c r="D103" s="164"/>
      <c r="E103" s="165"/>
      <c r="F103" s="16"/>
      <c r="G103" s="16"/>
      <c r="H103" s="11"/>
      <c r="I103" s="166"/>
      <c r="J103" s="93"/>
      <c r="K103" s="93"/>
      <c r="L103" s="96"/>
      <c r="M103" s="93"/>
      <c r="N103" s="128"/>
      <c r="O103" s="96"/>
      <c r="P103" s="25"/>
      <c r="Q103" s="94"/>
      <c r="R103" s="94"/>
      <c r="S103" s="94"/>
      <c r="T103" s="25"/>
      <c r="U103" s="94"/>
      <c r="V103" s="94"/>
      <c r="W103" s="94"/>
      <c r="X103" s="25"/>
      <c r="Y103" s="25"/>
      <c r="Z103" s="25"/>
      <c r="AA103" s="25"/>
      <c r="AB103" s="25"/>
      <c r="AC103" s="25"/>
      <c r="AD103" s="94"/>
      <c r="AE103" s="94"/>
      <c r="AF103" s="94"/>
      <c r="AG103" s="25"/>
      <c r="AH103" s="25"/>
      <c r="AI103" s="96"/>
      <c r="AJ103" s="93"/>
      <c r="AK103" s="96"/>
      <c r="AL103" s="96"/>
      <c r="AM103" s="97"/>
      <c r="AN103" s="14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</row>
    <row r="104" spans="1:55" ht="15" customHeight="1">
      <c r="A104" s="142"/>
      <c r="B104" s="156"/>
      <c r="C104" s="76"/>
      <c r="D104" s="149"/>
      <c r="E104" s="18"/>
      <c r="F104" s="167"/>
      <c r="G104" s="16"/>
      <c r="H104" s="16"/>
      <c r="I104" s="16"/>
      <c r="J104" s="26"/>
      <c r="K104" s="93"/>
      <c r="L104" s="96"/>
      <c r="M104" s="94"/>
      <c r="N104" s="128"/>
      <c r="O104" s="96"/>
      <c r="P104" s="25"/>
      <c r="Q104" s="26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6"/>
      <c r="AF104" s="26"/>
      <c r="AG104" s="25"/>
      <c r="AH104" s="25"/>
      <c r="AI104" s="96"/>
      <c r="AJ104" s="94"/>
      <c r="AK104" s="96"/>
      <c r="AL104" s="24"/>
      <c r="AM104" s="97"/>
      <c r="AN104" s="143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</row>
    <row r="105" spans="1:55" ht="15" customHeight="1">
      <c r="A105" s="142"/>
      <c r="B105" s="156"/>
      <c r="C105" s="76"/>
      <c r="D105" s="149"/>
      <c r="E105" s="18"/>
      <c r="F105" s="167"/>
      <c r="G105" s="16"/>
      <c r="H105" s="16"/>
      <c r="I105" s="16"/>
      <c r="J105" s="26"/>
      <c r="K105" s="93"/>
      <c r="L105" s="96"/>
      <c r="M105" s="94"/>
      <c r="N105" s="128"/>
      <c r="O105" s="96"/>
      <c r="P105" s="25"/>
      <c r="Q105" s="26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6"/>
      <c r="AF105" s="26"/>
      <c r="AG105" s="25"/>
      <c r="AH105" s="25"/>
      <c r="AI105" s="96"/>
      <c r="AJ105" s="94"/>
      <c r="AK105" s="96"/>
      <c r="AL105" s="24"/>
      <c r="AM105" s="97"/>
      <c r="AN105" s="143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</row>
    <row r="106" spans="1:55" ht="15" customHeight="1">
      <c r="A106" s="142"/>
      <c r="B106" s="156"/>
      <c r="C106" s="149"/>
      <c r="D106" s="149"/>
      <c r="E106" s="18"/>
      <c r="F106" s="168"/>
      <c r="G106" s="16"/>
      <c r="H106" s="16"/>
      <c r="I106" s="16"/>
      <c r="J106" s="26"/>
      <c r="K106" s="93"/>
      <c r="L106" s="96"/>
      <c r="M106" s="94"/>
      <c r="N106" s="128"/>
      <c r="O106" s="96"/>
      <c r="P106" s="25"/>
      <c r="Q106" s="26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6"/>
      <c r="AF106" s="26"/>
      <c r="AG106" s="25"/>
      <c r="AH106" s="25"/>
      <c r="AI106" s="96"/>
      <c r="AJ106" s="94"/>
      <c r="AK106" s="96"/>
      <c r="AL106" s="24"/>
      <c r="AM106" s="97"/>
      <c r="AN106" s="143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</row>
    <row r="107" spans="1:55" ht="16.5" customHeight="1">
      <c r="A107" s="142"/>
      <c r="B107" s="156"/>
      <c r="C107" s="149"/>
      <c r="D107" s="149"/>
      <c r="E107" s="18"/>
      <c r="F107" s="167"/>
      <c r="G107" s="16"/>
      <c r="H107" s="16"/>
      <c r="I107" s="16"/>
      <c r="J107" s="26"/>
      <c r="K107" s="93"/>
      <c r="L107" s="96"/>
      <c r="M107" s="94"/>
      <c r="N107" s="128"/>
      <c r="O107" s="96"/>
      <c r="P107" s="25"/>
      <c r="Q107" s="26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6"/>
      <c r="AF107" s="26"/>
      <c r="AG107" s="25"/>
      <c r="AH107" s="25"/>
      <c r="AI107" s="96"/>
      <c r="AJ107" s="94"/>
      <c r="AK107" s="96"/>
      <c r="AL107" s="24"/>
      <c r="AM107" s="97"/>
      <c r="AN107" s="143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</row>
    <row r="108" spans="1:55" ht="16.5" customHeight="1">
      <c r="A108" s="142"/>
      <c r="B108" s="156"/>
      <c r="C108" s="149"/>
      <c r="D108" s="149"/>
      <c r="E108" s="18"/>
      <c r="F108" s="167"/>
      <c r="G108" s="16"/>
      <c r="H108" s="16"/>
      <c r="I108" s="16"/>
      <c r="J108" s="26"/>
      <c r="K108" s="93"/>
      <c r="L108" s="96"/>
      <c r="M108" s="94"/>
      <c r="N108" s="128"/>
      <c r="O108" s="96"/>
      <c r="P108" s="25"/>
      <c r="Q108" s="26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6"/>
      <c r="AF108" s="26"/>
      <c r="AG108" s="25"/>
      <c r="AH108" s="25"/>
      <c r="AI108" s="96"/>
      <c r="AJ108" s="94"/>
      <c r="AK108" s="96"/>
      <c r="AL108" s="24"/>
      <c r="AM108" s="97"/>
      <c r="AN108" s="143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</row>
    <row r="109" spans="1:55" ht="15" customHeight="1">
      <c r="A109" s="142"/>
      <c r="B109" s="156"/>
      <c r="C109" s="149"/>
      <c r="D109" s="149"/>
      <c r="E109" s="18"/>
      <c r="F109" s="19"/>
      <c r="G109" s="16"/>
      <c r="H109" s="16"/>
      <c r="I109" s="16"/>
      <c r="J109" s="26"/>
      <c r="K109" s="93"/>
      <c r="L109" s="96"/>
      <c r="M109" s="94"/>
      <c r="N109" s="128"/>
      <c r="O109" s="96"/>
      <c r="P109" s="25"/>
      <c r="Q109" s="26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6"/>
      <c r="AF109" s="26"/>
      <c r="AG109" s="25"/>
      <c r="AH109" s="25"/>
      <c r="AI109" s="96"/>
      <c r="AJ109" s="94"/>
      <c r="AK109" s="96"/>
      <c r="AL109" s="24"/>
      <c r="AM109" s="97"/>
      <c r="AN109" s="143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</row>
    <row r="110" spans="1:55" ht="15" customHeight="1">
      <c r="A110" s="142"/>
      <c r="B110" s="156"/>
      <c r="C110" s="149"/>
      <c r="D110" s="149"/>
      <c r="E110" s="18"/>
      <c r="F110" s="19"/>
      <c r="G110" s="16"/>
      <c r="H110" s="16"/>
      <c r="I110" s="16"/>
      <c r="J110" s="26"/>
      <c r="K110" s="93"/>
      <c r="L110" s="96"/>
      <c r="M110" s="94"/>
      <c r="N110" s="128"/>
      <c r="O110" s="96"/>
      <c r="P110" s="25"/>
      <c r="Q110" s="26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6"/>
      <c r="AF110" s="26"/>
      <c r="AG110" s="25"/>
      <c r="AH110" s="25"/>
      <c r="AI110" s="96"/>
      <c r="AJ110" s="94"/>
      <c r="AK110" s="96"/>
      <c r="AL110" s="24"/>
      <c r="AM110" s="97"/>
      <c r="AN110" s="143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</row>
    <row r="111" spans="1:55" ht="15" customHeight="1">
      <c r="A111" s="142"/>
      <c r="B111" s="156"/>
      <c r="C111" s="11"/>
      <c r="D111" s="149"/>
      <c r="E111" s="18"/>
      <c r="F111" s="19"/>
      <c r="G111" s="16"/>
      <c r="H111" s="16"/>
      <c r="I111" s="16"/>
      <c r="J111" s="26"/>
      <c r="K111" s="93"/>
      <c r="L111" s="96"/>
      <c r="M111" s="94"/>
      <c r="N111" s="128"/>
      <c r="O111" s="96"/>
      <c r="P111" s="25"/>
      <c r="Q111" s="26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6"/>
      <c r="AF111" s="26"/>
      <c r="AG111" s="25"/>
      <c r="AH111" s="25"/>
      <c r="AI111" s="96"/>
      <c r="AJ111" s="94"/>
      <c r="AK111" s="96"/>
      <c r="AL111" s="24"/>
      <c r="AM111" s="97"/>
      <c r="AN111" s="143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</row>
    <row r="112" spans="1:55" ht="15" customHeight="1">
      <c r="A112" s="142"/>
      <c r="B112" s="156"/>
      <c r="C112" s="149"/>
      <c r="D112" s="149"/>
      <c r="E112" s="18"/>
      <c r="F112" s="19"/>
      <c r="G112" s="16"/>
      <c r="H112" s="16"/>
      <c r="I112" s="16"/>
      <c r="J112" s="26"/>
      <c r="K112" s="93"/>
      <c r="L112" s="96"/>
      <c r="M112" s="94"/>
      <c r="N112" s="128"/>
      <c r="O112" s="96"/>
      <c r="P112" s="25"/>
      <c r="Q112" s="26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6"/>
      <c r="AF112" s="26"/>
      <c r="AG112" s="25"/>
      <c r="AH112" s="25"/>
      <c r="AI112" s="96"/>
      <c r="AJ112" s="94"/>
      <c r="AK112" s="96"/>
      <c r="AL112" s="24"/>
      <c r="AM112" s="97"/>
      <c r="AN112" s="143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</row>
    <row r="113" spans="1:55" ht="15" customHeight="1">
      <c r="A113" s="142"/>
      <c r="B113" s="156"/>
      <c r="C113" s="149"/>
      <c r="D113" s="149"/>
      <c r="E113" s="18"/>
      <c r="F113" s="19"/>
      <c r="G113" s="16"/>
      <c r="H113" s="16"/>
      <c r="I113" s="16"/>
      <c r="J113" s="26"/>
      <c r="K113" s="93"/>
      <c r="L113" s="96"/>
      <c r="M113" s="94"/>
      <c r="N113" s="128"/>
      <c r="O113" s="96"/>
      <c r="P113" s="25"/>
      <c r="Q113" s="26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6"/>
      <c r="AF113" s="26"/>
      <c r="AG113" s="25"/>
      <c r="AH113" s="25"/>
      <c r="AI113" s="96"/>
      <c r="AJ113" s="94"/>
      <c r="AK113" s="96"/>
      <c r="AL113" s="24"/>
      <c r="AM113" s="97"/>
      <c r="AN113" s="14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</row>
    <row r="114" spans="1:55" ht="15" customHeight="1">
      <c r="A114" s="142"/>
      <c r="B114" s="156"/>
      <c r="C114" s="149"/>
      <c r="D114" s="149"/>
      <c r="E114" s="18"/>
      <c r="F114" s="19"/>
      <c r="G114" s="16"/>
      <c r="H114" s="16"/>
      <c r="I114" s="16"/>
      <c r="J114" s="26"/>
      <c r="K114" s="93"/>
      <c r="L114" s="96"/>
      <c r="M114" s="94"/>
      <c r="N114" s="128"/>
      <c r="O114" s="96"/>
      <c r="P114" s="25"/>
      <c r="Q114" s="26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6"/>
      <c r="AF114" s="26"/>
      <c r="AG114" s="25"/>
      <c r="AH114" s="25"/>
      <c r="AI114" s="96"/>
      <c r="AJ114" s="94"/>
      <c r="AK114" s="96"/>
      <c r="AL114" s="24"/>
      <c r="AM114" s="97"/>
      <c r="AN114" s="143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</row>
    <row r="115" spans="1:55" ht="15" customHeight="1">
      <c r="A115" s="142"/>
      <c r="B115" s="156"/>
      <c r="C115" s="149"/>
      <c r="D115" s="149"/>
      <c r="E115" s="18"/>
      <c r="F115" s="16"/>
      <c r="G115" s="16"/>
      <c r="H115" s="16"/>
      <c r="I115" s="16"/>
      <c r="J115" s="26"/>
      <c r="K115" s="93"/>
      <c r="L115" s="96"/>
      <c r="M115" s="94"/>
      <c r="N115" s="128"/>
      <c r="O115" s="96"/>
      <c r="P115" s="25"/>
      <c r="Q115" s="26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6"/>
      <c r="AF115" s="26"/>
      <c r="AG115" s="25"/>
      <c r="AH115" s="25"/>
      <c r="AI115" s="96"/>
      <c r="AJ115" s="94"/>
      <c r="AK115" s="96"/>
      <c r="AL115" s="24"/>
      <c r="AM115" s="97"/>
      <c r="AN115" s="143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</row>
    <row r="116" spans="1:55" ht="15" customHeight="1">
      <c r="A116" s="142"/>
      <c r="B116" s="156"/>
      <c r="C116" s="149"/>
      <c r="D116" s="149"/>
      <c r="E116" s="18"/>
      <c r="F116" s="16"/>
      <c r="G116" s="16"/>
      <c r="H116" s="16"/>
      <c r="I116" s="16"/>
      <c r="J116" s="26"/>
      <c r="K116" s="93"/>
      <c r="L116" s="96"/>
      <c r="M116" s="94"/>
      <c r="N116" s="128"/>
      <c r="O116" s="96"/>
      <c r="P116" s="25"/>
      <c r="Q116" s="26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6"/>
      <c r="AF116" s="26"/>
      <c r="AG116" s="25"/>
      <c r="AH116" s="25"/>
      <c r="AI116" s="96"/>
      <c r="AJ116" s="94"/>
      <c r="AK116" s="96"/>
      <c r="AL116" s="24"/>
      <c r="AM116" s="97"/>
      <c r="AN116" s="143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</row>
    <row r="117" spans="1:55" ht="14.25" customHeight="1">
      <c r="A117" s="142"/>
      <c r="B117" s="156"/>
      <c r="C117" s="149"/>
      <c r="D117" s="149"/>
      <c r="E117" s="18"/>
      <c r="F117" s="16"/>
      <c r="G117" s="16"/>
      <c r="H117" s="16"/>
      <c r="I117" s="16"/>
      <c r="J117" s="93"/>
      <c r="K117" s="93"/>
      <c r="L117" s="96"/>
      <c r="M117" s="94"/>
      <c r="N117" s="128"/>
      <c r="O117" s="96"/>
      <c r="P117" s="25"/>
      <c r="Q117" s="26"/>
      <c r="R117" s="26"/>
      <c r="S117" s="25"/>
      <c r="T117" s="26"/>
      <c r="U117" s="25"/>
      <c r="V117" s="25"/>
      <c r="W117" s="25"/>
      <c r="X117" s="26"/>
      <c r="Y117" s="25"/>
      <c r="Z117" s="25"/>
      <c r="AA117" s="26"/>
      <c r="AB117" s="26"/>
      <c r="AC117" s="25"/>
      <c r="AD117" s="26"/>
      <c r="AE117" s="26"/>
      <c r="AF117" s="26"/>
      <c r="AG117" s="25"/>
      <c r="AH117" s="25"/>
      <c r="AI117" s="96"/>
      <c r="AJ117" s="94"/>
      <c r="AK117" s="96"/>
      <c r="AL117" s="24"/>
      <c r="AM117" s="97"/>
      <c r="AN117" s="169"/>
      <c r="AO117" s="89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</row>
    <row r="118" spans="1:55" ht="15" customHeight="1">
      <c r="A118" s="142"/>
      <c r="B118" s="156"/>
      <c r="C118" s="149"/>
      <c r="D118" s="149"/>
      <c r="E118" s="18"/>
      <c r="F118" s="16"/>
      <c r="G118" s="16"/>
      <c r="H118" s="16"/>
      <c r="I118" s="16"/>
      <c r="J118" s="93"/>
      <c r="K118" s="93"/>
      <c r="L118" s="96"/>
      <c r="M118" s="170"/>
      <c r="N118" s="128"/>
      <c r="O118" s="96"/>
      <c r="P118" s="25"/>
      <c r="Q118" s="26"/>
      <c r="R118" s="26"/>
      <c r="S118" s="25"/>
      <c r="T118" s="25"/>
      <c r="U118" s="25"/>
      <c r="V118" s="25"/>
      <c r="W118" s="25"/>
      <c r="X118" s="26"/>
      <c r="Y118" s="25"/>
      <c r="Z118" s="25"/>
      <c r="AA118" s="25"/>
      <c r="AB118" s="25"/>
      <c r="AC118" s="25"/>
      <c r="AD118" s="26"/>
      <c r="AE118" s="26"/>
      <c r="AF118" s="26"/>
      <c r="AG118" s="25"/>
      <c r="AH118" s="25"/>
      <c r="AI118" s="96"/>
      <c r="AJ118" s="94"/>
      <c r="AK118" s="96"/>
      <c r="AL118" s="24"/>
      <c r="AM118" s="97"/>
      <c r="AN118" s="169"/>
      <c r="AO118" s="89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</row>
    <row r="119" spans="1:55" ht="15" customHeight="1">
      <c r="A119" s="142"/>
      <c r="B119" s="156"/>
      <c r="C119" s="149"/>
      <c r="D119" s="149"/>
      <c r="E119" s="18"/>
      <c r="F119" s="16"/>
      <c r="G119" s="16"/>
      <c r="H119" s="16"/>
      <c r="I119" s="16"/>
      <c r="J119" s="93"/>
      <c r="K119" s="93"/>
      <c r="L119" s="96"/>
      <c r="M119" s="170"/>
      <c r="N119" s="128"/>
      <c r="O119" s="96"/>
      <c r="P119" s="25"/>
      <c r="Q119" s="26"/>
      <c r="R119" s="26"/>
      <c r="S119" s="25"/>
      <c r="T119" s="25"/>
      <c r="U119" s="25"/>
      <c r="V119" s="25"/>
      <c r="W119" s="25"/>
      <c r="X119" s="26"/>
      <c r="Y119" s="25"/>
      <c r="Z119" s="25"/>
      <c r="AA119" s="25"/>
      <c r="AB119" s="25"/>
      <c r="AC119" s="25"/>
      <c r="AD119" s="26"/>
      <c r="AE119" s="26"/>
      <c r="AF119" s="26"/>
      <c r="AG119" s="25"/>
      <c r="AH119" s="25"/>
      <c r="AI119" s="96"/>
      <c r="AJ119" s="94"/>
      <c r="AK119" s="96"/>
      <c r="AL119" s="24"/>
      <c r="AM119" s="97"/>
      <c r="AN119" s="169"/>
      <c r="AO119" s="8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</row>
    <row r="120" spans="1:55" ht="15" customHeight="1">
      <c r="A120" s="142"/>
      <c r="B120" s="156"/>
      <c r="C120" s="171"/>
      <c r="D120" s="149"/>
      <c r="E120" s="18"/>
      <c r="F120" s="16"/>
      <c r="G120" s="16"/>
      <c r="H120" s="16"/>
      <c r="I120" s="16"/>
      <c r="J120" s="93"/>
      <c r="K120" s="93"/>
      <c r="L120" s="96"/>
      <c r="M120" s="170"/>
      <c r="N120" s="128"/>
      <c r="O120" s="96"/>
      <c r="P120" s="25"/>
      <c r="Q120" s="26"/>
      <c r="R120" s="26"/>
      <c r="S120" s="25"/>
      <c r="T120" s="26"/>
      <c r="U120" s="25"/>
      <c r="V120" s="25"/>
      <c r="W120" s="25"/>
      <c r="X120" s="26"/>
      <c r="Y120" s="25"/>
      <c r="Z120" s="25"/>
      <c r="AA120" s="26"/>
      <c r="AB120" s="26"/>
      <c r="AC120" s="25"/>
      <c r="AD120" s="26"/>
      <c r="AE120" s="26"/>
      <c r="AF120" s="26"/>
      <c r="AG120" s="25"/>
      <c r="AH120" s="25"/>
      <c r="AI120" s="96"/>
      <c r="AJ120" s="94"/>
      <c r="AK120" s="96"/>
      <c r="AL120" s="24"/>
      <c r="AM120" s="97"/>
      <c r="AN120" s="169"/>
      <c r="AO120" s="89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</row>
    <row r="121" spans="1:55" ht="15" customHeight="1">
      <c r="A121" s="142"/>
      <c r="B121" s="156"/>
      <c r="C121" s="171"/>
      <c r="D121" s="149"/>
      <c r="E121" s="18"/>
      <c r="F121" s="16"/>
      <c r="G121" s="16"/>
      <c r="H121" s="16"/>
      <c r="I121" s="16"/>
      <c r="J121" s="93"/>
      <c r="K121" s="93"/>
      <c r="L121" s="96"/>
      <c r="M121" s="94"/>
      <c r="N121" s="128"/>
      <c r="O121" s="96"/>
      <c r="P121" s="25"/>
      <c r="Q121" s="26"/>
      <c r="R121" s="26"/>
      <c r="S121" s="25"/>
      <c r="T121" s="26"/>
      <c r="U121" s="25"/>
      <c r="V121" s="25"/>
      <c r="W121" s="25"/>
      <c r="X121" s="26"/>
      <c r="Y121" s="25"/>
      <c r="Z121" s="25"/>
      <c r="AA121" s="26"/>
      <c r="AB121" s="26"/>
      <c r="AC121" s="25"/>
      <c r="AD121" s="26"/>
      <c r="AE121" s="26"/>
      <c r="AF121" s="26"/>
      <c r="AG121" s="25"/>
      <c r="AH121" s="25"/>
      <c r="AI121" s="96"/>
      <c r="AJ121" s="94"/>
      <c r="AK121" s="96"/>
      <c r="AL121" s="24"/>
      <c r="AM121" s="97"/>
      <c r="AN121" s="169"/>
      <c r="AO121" s="89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</row>
    <row r="122" spans="1:55" ht="15" customHeight="1">
      <c r="A122" s="142"/>
      <c r="B122" s="156"/>
      <c r="C122" s="171"/>
      <c r="D122" s="149"/>
      <c r="E122" s="18"/>
      <c r="F122" s="16"/>
      <c r="G122" s="16"/>
      <c r="H122" s="16"/>
      <c r="I122" s="16"/>
      <c r="J122" s="93"/>
      <c r="K122" s="93"/>
      <c r="L122" s="96"/>
      <c r="M122" s="94"/>
      <c r="N122" s="128"/>
      <c r="O122" s="96"/>
      <c r="P122" s="25"/>
      <c r="Q122" s="26"/>
      <c r="R122" s="26"/>
      <c r="S122" s="25"/>
      <c r="T122" s="25"/>
      <c r="U122" s="25"/>
      <c r="V122" s="25"/>
      <c r="W122" s="25"/>
      <c r="X122" s="26"/>
      <c r="Y122" s="25"/>
      <c r="Z122" s="25"/>
      <c r="AA122" s="26"/>
      <c r="AB122" s="26"/>
      <c r="AC122" s="25"/>
      <c r="AD122" s="26"/>
      <c r="AE122" s="26"/>
      <c r="AF122" s="26"/>
      <c r="AG122" s="25"/>
      <c r="AH122" s="25"/>
      <c r="AI122" s="96"/>
      <c r="AJ122" s="94"/>
      <c r="AK122" s="96"/>
      <c r="AL122" s="24"/>
      <c r="AM122" s="97"/>
      <c r="AN122" s="169"/>
      <c r="AO122" s="89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</row>
    <row r="123" spans="1:55" ht="15" customHeight="1">
      <c r="A123" s="142"/>
      <c r="B123" s="156"/>
      <c r="C123" s="165"/>
      <c r="D123" s="149"/>
      <c r="E123" s="18"/>
      <c r="F123" s="16"/>
      <c r="G123" s="16"/>
      <c r="H123" s="16"/>
      <c r="I123" s="16"/>
      <c r="J123" s="93"/>
      <c r="K123" s="93"/>
      <c r="L123" s="96"/>
      <c r="M123" s="94"/>
      <c r="N123" s="128"/>
      <c r="O123" s="96"/>
      <c r="P123" s="25"/>
      <c r="Q123" s="26"/>
      <c r="R123" s="26"/>
      <c r="S123" s="25"/>
      <c r="T123" s="26"/>
      <c r="U123" s="25"/>
      <c r="V123" s="25"/>
      <c r="W123" s="25"/>
      <c r="X123" s="26"/>
      <c r="Y123" s="25"/>
      <c r="Z123" s="25"/>
      <c r="AA123" s="25"/>
      <c r="AB123" s="25"/>
      <c r="AC123" s="25"/>
      <c r="AD123" s="26"/>
      <c r="AE123" s="26"/>
      <c r="AF123" s="26"/>
      <c r="AG123" s="25"/>
      <c r="AH123" s="25"/>
      <c r="AI123" s="96"/>
      <c r="AJ123" s="94"/>
      <c r="AK123" s="96"/>
      <c r="AL123" s="24"/>
      <c r="AM123" s="97"/>
      <c r="AN123" s="169"/>
      <c r="AO123" s="1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</row>
    <row r="124" spans="1:55" ht="15" customHeight="1">
      <c r="A124" s="142"/>
      <c r="B124" s="156"/>
      <c r="C124" s="11"/>
      <c r="D124" s="149"/>
      <c r="E124" s="18"/>
      <c r="F124" s="16"/>
      <c r="G124" s="16"/>
      <c r="H124" s="16"/>
      <c r="I124" s="16"/>
      <c r="J124" s="93"/>
      <c r="K124" s="93"/>
      <c r="L124" s="96"/>
      <c r="M124" s="94"/>
      <c r="N124" s="128"/>
      <c r="O124" s="96"/>
      <c r="P124" s="25"/>
      <c r="Q124" s="26"/>
      <c r="R124" s="26"/>
      <c r="S124" s="26"/>
      <c r="T124" s="26"/>
      <c r="U124" s="25"/>
      <c r="V124" s="25"/>
      <c r="W124" s="25"/>
      <c r="X124" s="26"/>
      <c r="Y124" s="25"/>
      <c r="Z124" s="25"/>
      <c r="AA124" s="25"/>
      <c r="AB124" s="26"/>
      <c r="AC124" s="25"/>
      <c r="AD124" s="26"/>
      <c r="AE124" s="26"/>
      <c r="AF124" s="26"/>
      <c r="AG124" s="25"/>
      <c r="AH124" s="25"/>
      <c r="AI124" s="96"/>
      <c r="AJ124" s="94"/>
      <c r="AK124" s="96"/>
      <c r="AL124" s="24"/>
      <c r="AM124" s="97"/>
      <c r="AN124" s="169"/>
      <c r="AO124" s="1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</row>
    <row r="125" spans="1:55" ht="15" customHeight="1">
      <c r="A125" s="142"/>
      <c r="B125" s="156"/>
      <c r="C125" s="11"/>
      <c r="D125" s="149"/>
      <c r="E125" s="18"/>
      <c r="F125" s="16"/>
      <c r="G125" s="16"/>
      <c r="H125" s="16"/>
      <c r="I125" s="16"/>
      <c r="J125" s="93"/>
      <c r="K125" s="93"/>
      <c r="L125" s="96"/>
      <c r="M125" s="94"/>
      <c r="N125" s="128"/>
      <c r="O125" s="96"/>
      <c r="P125" s="25"/>
      <c r="Q125" s="26"/>
      <c r="R125" s="26"/>
      <c r="S125" s="26"/>
      <c r="T125" s="25"/>
      <c r="U125" s="25"/>
      <c r="V125" s="25"/>
      <c r="W125" s="25"/>
      <c r="X125" s="26"/>
      <c r="Y125" s="25"/>
      <c r="Z125" s="25"/>
      <c r="AA125" s="25"/>
      <c r="AB125" s="25"/>
      <c r="AC125" s="25"/>
      <c r="AD125" s="26"/>
      <c r="AE125" s="26"/>
      <c r="AF125" s="26"/>
      <c r="AG125" s="25"/>
      <c r="AH125" s="25"/>
      <c r="AI125" s="96"/>
      <c r="AJ125" s="94"/>
      <c r="AK125" s="96"/>
      <c r="AL125" s="24"/>
      <c r="AM125" s="97"/>
      <c r="AN125" s="169"/>
      <c r="AO125" s="1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</row>
    <row r="126" spans="1:55" ht="15" customHeight="1">
      <c r="A126" s="142"/>
      <c r="B126" s="156"/>
      <c r="C126" s="11"/>
      <c r="D126" s="149"/>
      <c r="E126" s="18"/>
      <c r="F126" s="16"/>
      <c r="G126" s="16"/>
      <c r="H126" s="16"/>
      <c r="I126" s="16"/>
      <c r="J126" s="93"/>
      <c r="K126" s="93"/>
      <c r="L126" s="96"/>
      <c r="M126" s="94"/>
      <c r="N126" s="128"/>
      <c r="O126" s="96"/>
      <c r="P126" s="25"/>
      <c r="Q126" s="26"/>
      <c r="R126" s="26"/>
      <c r="S126" s="26"/>
      <c r="T126" s="26"/>
      <c r="U126" s="25"/>
      <c r="V126" s="25"/>
      <c r="W126" s="25"/>
      <c r="X126" s="26"/>
      <c r="Y126" s="25"/>
      <c r="Z126" s="25"/>
      <c r="AA126" s="25"/>
      <c r="AB126" s="26"/>
      <c r="AC126" s="25"/>
      <c r="AD126" s="26"/>
      <c r="AE126" s="26"/>
      <c r="AF126" s="26"/>
      <c r="AG126" s="25"/>
      <c r="AH126" s="25"/>
      <c r="AI126" s="96"/>
      <c r="AJ126" s="94"/>
      <c r="AK126" s="96"/>
      <c r="AL126" s="24"/>
      <c r="AM126" s="97"/>
      <c r="AN126" s="169"/>
      <c r="AO126" s="1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</row>
    <row r="127" spans="1:55" ht="15" customHeight="1">
      <c r="A127" s="142"/>
      <c r="B127" s="156"/>
      <c r="C127" s="11"/>
      <c r="D127" s="149"/>
      <c r="E127" s="18"/>
      <c r="F127" s="16"/>
      <c r="G127" s="16"/>
      <c r="H127" s="16"/>
      <c r="I127" s="16"/>
      <c r="J127" s="93"/>
      <c r="K127" s="93"/>
      <c r="L127" s="96"/>
      <c r="M127" s="94"/>
      <c r="N127" s="128"/>
      <c r="O127" s="96"/>
      <c r="P127" s="25"/>
      <c r="Q127" s="26"/>
      <c r="R127" s="26"/>
      <c r="S127" s="25"/>
      <c r="T127" s="25"/>
      <c r="U127" s="25"/>
      <c r="V127" s="25"/>
      <c r="W127" s="25"/>
      <c r="X127" s="26"/>
      <c r="Y127" s="25"/>
      <c r="Z127" s="25"/>
      <c r="AA127" s="25"/>
      <c r="AB127" s="26"/>
      <c r="AC127" s="25"/>
      <c r="AD127" s="26"/>
      <c r="AE127" s="26"/>
      <c r="AF127" s="26"/>
      <c r="AG127" s="25"/>
      <c r="AH127" s="25"/>
      <c r="AI127" s="96"/>
      <c r="AJ127" s="94"/>
      <c r="AK127" s="96"/>
      <c r="AL127" s="24"/>
      <c r="AM127" s="97"/>
      <c r="AN127" s="169"/>
      <c r="AO127" s="1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</row>
    <row r="128" spans="1:55" ht="15" customHeight="1">
      <c r="A128" s="142"/>
      <c r="B128" s="156"/>
      <c r="C128" s="11"/>
      <c r="D128" s="149"/>
      <c r="E128" s="18"/>
      <c r="F128" s="16"/>
      <c r="G128" s="16"/>
      <c r="H128" s="16"/>
      <c r="I128" s="16"/>
      <c r="J128" s="93"/>
      <c r="K128" s="93"/>
      <c r="L128" s="96"/>
      <c r="M128" s="94"/>
      <c r="N128" s="128"/>
      <c r="O128" s="96"/>
      <c r="P128" s="25"/>
      <c r="Q128" s="26"/>
      <c r="R128" s="26"/>
      <c r="S128" s="26"/>
      <c r="T128" s="25"/>
      <c r="U128" s="25"/>
      <c r="V128" s="25"/>
      <c r="W128" s="25"/>
      <c r="X128" s="26"/>
      <c r="Y128" s="25"/>
      <c r="Z128" s="25"/>
      <c r="AA128" s="25"/>
      <c r="AB128" s="25"/>
      <c r="AC128" s="25"/>
      <c r="AD128" s="26"/>
      <c r="AE128" s="26"/>
      <c r="AF128" s="26"/>
      <c r="AG128" s="25"/>
      <c r="AH128" s="25"/>
      <c r="AI128" s="96"/>
      <c r="AJ128" s="94"/>
      <c r="AK128" s="96"/>
      <c r="AL128" s="24"/>
      <c r="AM128" s="97"/>
      <c r="AN128" s="169"/>
      <c r="AO128" s="1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</row>
    <row r="129" spans="1:55" ht="14.25" customHeight="1">
      <c r="A129" s="142"/>
      <c r="B129" s="156"/>
      <c r="C129" s="11"/>
      <c r="D129" s="149"/>
      <c r="E129" s="18"/>
      <c r="F129" s="16"/>
      <c r="G129" s="16"/>
      <c r="H129" s="16"/>
      <c r="I129" s="16"/>
      <c r="J129" s="93"/>
      <c r="K129" s="93"/>
      <c r="L129" s="96"/>
      <c r="M129" s="94"/>
      <c r="N129" s="128"/>
      <c r="O129" s="96"/>
      <c r="P129" s="25"/>
      <c r="Q129" s="26"/>
      <c r="R129" s="26"/>
      <c r="S129" s="25"/>
      <c r="T129" s="26"/>
      <c r="U129" s="25"/>
      <c r="V129" s="25"/>
      <c r="W129" s="25"/>
      <c r="X129" s="26"/>
      <c r="Y129" s="25"/>
      <c r="Z129" s="25"/>
      <c r="AA129" s="25"/>
      <c r="AB129" s="25"/>
      <c r="AC129" s="25"/>
      <c r="AD129" s="26"/>
      <c r="AE129" s="26"/>
      <c r="AF129" s="26"/>
      <c r="AG129" s="25"/>
      <c r="AH129" s="25"/>
      <c r="AI129" s="96"/>
      <c r="AJ129" s="94"/>
      <c r="AK129" s="96"/>
      <c r="AL129" s="24"/>
      <c r="AM129" s="97"/>
      <c r="AN129" s="169"/>
      <c r="AO129" s="1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</row>
    <row r="130" spans="1:55" ht="15" customHeight="1">
      <c r="A130" s="142"/>
      <c r="B130" s="156"/>
      <c r="C130" s="11"/>
      <c r="D130" s="149"/>
      <c r="E130" s="18"/>
      <c r="F130" s="16"/>
      <c r="G130" s="16"/>
      <c r="H130" s="16"/>
      <c r="I130" s="16"/>
      <c r="J130" s="93"/>
      <c r="K130" s="93"/>
      <c r="L130" s="96"/>
      <c r="M130" s="94"/>
      <c r="N130" s="128"/>
      <c r="O130" s="96"/>
      <c r="P130" s="25"/>
      <c r="Q130" s="26"/>
      <c r="R130" s="26"/>
      <c r="S130" s="25"/>
      <c r="T130" s="25"/>
      <c r="U130" s="25"/>
      <c r="V130" s="25"/>
      <c r="W130" s="25"/>
      <c r="X130" s="26"/>
      <c r="Y130" s="25"/>
      <c r="Z130" s="25"/>
      <c r="AA130" s="25"/>
      <c r="AB130" s="26"/>
      <c r="AC130" s="25"/>
      <c r="AD130" s="26"/>
      <c r="AE130" s="26"/>
      <c r="AF130" s="26"/>
      <c r="AG130" s="25"/>
      <c r="AH130" s="25"/>
      <c r="AI130" s="96"/>
      <c r="AJ130" s="94"/>
      <c r="AK130" s="96"/>
      <c r="AL130" s="24"/>
      <c r="AM130" s="97"/>
      <c r="AN130" s="169"/>
      <c r="AO130" s="1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</row>
    <row r="131" spans="1:55" ht="15" customHeight="1">
      <c r="A131" s="142"/>
      <c r="B131" s="156"/>
      <c r="C131" s="11"/>
      <c r="D131" s="149"/>
      <c r="E131" s="18"/>
      <c r="F131" s="16"/>
      <c r="G131" s="16"/>
      <c r="H131" s="16"/>
      <c r="I131" s="16"/>
      <c r="J131" s="93"/>
      <c r="K131" s="93"/>
      <c r="L131" s="96"/>
      <c r="M131" s="94"/>
      <c r="N131" s="128"/>
      <c r="O131" s="96"/>
      <c r="P131" s="25"/>
      <c r="Q131" s="26"/>
      <c r="R131" s="26"/>
      <c r="S131" s="25"/>
      <c r="T131" s="26"/>
      <c r="U131" s="25"/>
      <c r="V131" s="25"/>
      <c r="W131" s="25"/>
      <c r="X131" s="26"/>
      <c r="Y131" s="25"/>
      <c r="Z131" s="25"/>
      <c r="AA131" s="25"/>
      <c r="AB131" s="26"/>
      <c r="AC131" s="25"/>
      <c r="AD131" s="26"/>
      <c r="AE131" s="26"/>
      <c r="AF131" s="26"/>
      <c r="AG131" s="25"/>
      <c r="AH131" s="25"/>
      <c r="AI131" s="96"/>
      <c r="AJ131" s="94"/>
      <c r="AK131" s="96"/>
      <c r="AL131" s="24"/>
      <c r="AM131" s="97"/>
      <c r="AN131" s="169"/>
      <c r="AO131" s="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</row>
    <row r="132" spans="1:55" ht="15" customHeight="1">
      <c r="A132" s="142"/>
      <c r="B132" s="156"/>
      <c r="C132" s="11"/>
      <c r="D132" s="149"/>
      <c r="E132" s="18"/>
      <c r="F132" s="16"/>
      <c r="G132" s="16"/>
      <c r="H132" s="16"/>
      <c r="I132" s="16"/>
      <c r="J132" s="93"/>
      <c r="K132" s="93"/>
      <c r="L132" s="96"/>
      <c r="M132" s="94"/>
      <c r="N132" s="128"/>
      <c r="O132" s="96"/>
      <c r="P132" s="25"/>
      <c r="Q132" s="26"/>
      <c r="R132" s="26"/>
      <c r="S132" s="25"/>
      <c r="T132" s="25"/>
      <c r="U132" s="25"/>
      <c r="V132" s="25"/>
      <c r="W132" s="25"/>
      <c r="X132" s="26"/>
      <c r="Y132" s="25"/>
      <c r="Z132" s="25"/>
      <c r="AA132" s="25"/>
      <c r="AB132" s="26"/>
      <c r="AC132" s="25"/>
      <c r="AD132" s="26"/>
      <c r="AE132" s="26"/>
      <c r="AF132" s="26"/>
      <c r="AG132" s="25"/>
      <c r="AH132" s="25"/>
      <c r="AI132" s="96"/>
      <c r="AJ132" s="94"/>
      <c r="AK132" s="96"/>
      <c r="AL132" s="24"/>
      <c r="AM132" s="97"/>
      <c r="AN132" s="169"/>
      <c r="AO132" s="1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</row>
    <row r="133" spans="1:55" ht="15" customHeight="1">
      <c r="A133" s="142"/>
      <c r="B133" s="156"/>
      <c r="C133" s="11"/>
      <c r="D133" s="149"/>
      <c r="E133" s="18"/>
      <c r="F133" s="16"/>
      <c r="G133" s="16"/>
      <c r="H133" s="16"/>
      <c r="I133" s="16"/>
      <c r="J133" s="93"/>
      <c r="K133" s="93"/>
      <c r="L133" s="96"/>
      <c r="M133" s="94"/>
      <c r="N133" s="128"/>
      <c r="O133" s="96"/>
      <c r="P133" s="25"/>
      <c r="Q133" s="26"/>
      <c r="R133" s="26"/>
      <c r="S133" s="25"/>
      <c r="T133" s="25"/>
      <c r="U133" s="25"/>
      <c r="V133" s="25"/>
      <c r="W133" s="25"/>
      <c r="X133" s="26"/>
      <c r="Y133" s="25"/>
      <c r="Z133" s="25"/>
      <c r="AA133" s="25"/>
      <c r="AB133" s="26"/>
      <c r="AC133" s="25"/>
      <c r="AD133" s="26"/>
      <c r="AE133" s="26"/>
      <c r="AF133" s="26"/>
      <c r="AG133" s="25"/>
      <c r="AH133" s="25"/>
      <c r="AI133" s="96"/>
      <c r="AJ133" s="94"/>
      <c r="AK133" s="96"/>
      <c r="AL133" s="24"/>
      <c r="AM133" s="97"/>
      <c r="AN133" s="169"/>
      <c r="AO133" s="1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</row>
    <row r="134" spans="1:55" ht="15" customHeight="1">
      <c r="A134" s="142"/>
      <c r="B134" s="156"/>
      <c r="C134" s="11"/>
      <c r="D134" s="149"/>
      <c r="E134" s="18"/>
      <c r="F134" s="16"/>
      <c r="G134" s="16"/>
      <c r="H134" s="16"/>
      <c r="I134" s="16"/>
      <c r="J134" s="93"/>
      <c r="K134" s="93"/>
      <c r="L134" s="96"/>
      <c r="M134" s="94"/>
      <c r="N134" s="128"/>
      <c r="O134" s="96"/>
      <c r="P134" s="25"/>
      <c r="Q134" s="26"/>
      <c r="R134" s="26"/>
      <c r="S134" s="25"/>
      <c r="T134" s="25"/>
      <c r="U134" s="25"/>
      <c r="V134" s="25"/>
      <c r="W134" s="25"/>
      <c r="X134" s="26"/>
      <c r="Y134" s="25"/>
      <c r="Z134" s="25"/>
      <c r="AA134" s="25"/>
      <c r="AB134" s="26"/>
      <c r="AC134" s="25"/>
      <c r="AD134" s="26"/>
      <c r="AE134" s="26"/>
      <c r="AF134" s="26"/>
      <c r="AG134" s="25"/>
      <c r="AH134" s="25"/>
      <c r="AI134" s="96"/>
      <c r="AJ134" s="94"/>
      <c r="AK134" s="96"/>
      <c r="AL134" s="24"/>
      <c r="AM134" s="97"/>
      <c r="AN134" s="169"/>
      <c r="AO134" s="1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</row>
    <row r="135" spans="1:55" ht="15" customHeight="1">
      <c r="A135" s="142"/>
      <c r="B135" s="156"/>
      <c r="C135" s="11"/>
      <c r="D135" s="149"/>
      <c r="E135" s="18"/>
      <c r="F135" s="16"/>
      <c r="G135" s="16"/>
      <c r="H135" s="16"/>
      <c r="I135" s="16"/>
      <c r="J135" s="93"/>
      <c r="K135" s="93"/>
      <c r="L135" s="96"/>
      <c r="M135" s="94"/>
      <c r="N135" s="128"/>
      <c r="O135" s="96"/>
      <c r="P135" s="25"/>
      <c r="Q135" s="26"/>
      <c r="R135" s="26"/>
      <c r="S135" s="26"/>
      <c r="T135" s="26"/>
      <c r="U135" s="25"/>
      <c r="V135" s="25"/>
      <c r="W135" s="25"/>
      <c r="X135" s="26"/>
      <c r="Y135" s="25"/>
      <c r="Z135" s="25"/>
      <c r="AA135" s="25"/>
      <c r="AB135" s="26"/>
      <c r="AC135" s="25"/>
      <c r="AD135" s="26"/>
      <c r="AE135" s="26"/>
      <c r="AF135" s="26"/>
      <c r="AG135" s="25"/>
      <c r="AH135" s="25"/>
      <c r="AI135" s="96"/>
      <c r="AJ135" s="94"/>
      <c r="AK135" s="96"/>
      <c r="AL135" s="24"/>
      <c r="AM135" s="97"/>
      <c r="AN135" s="169"/>
      <c r="AO135" s="1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</row>
    <row r="136" spans="1:55" ht="15" customHeight="1">
      <c r="A136" s="142"/>
      <c r="B136" s="156"/>
      <c r="C136" s="11"/>
      <c r="D136" s="149"/>
      <c r="E136" s="18"/>
      <c r="F136" s="16"/>
      <c r="G136" s="16"/>
      <c r="H136" s="16"/>
      <c r="I136" s="16"/>
      <c r="J136" s="93"/>
      <c r="K136" s="93"/>
      <c r="L136" s="96"/>
      <c r="M136" s="94"/>
      <c r="N136" s="128"/>
      <c r="O136" s="96"/>
      <c r="P136" s="25"/>
      <c r="Q136" s="26"/>
      <c r="R136" s="26"/>
      <c r="S136" s="25"/>
      <c r="T136" s="25"/>
      <c r="U136" s="25"/>
      <c r="V136" s="25"/>
      <c r="W136" s="25"/>
      <c r="X136" s="26"/>
      <c r="Y136" s="25"/>
      <c r="Z136" s="25"/>
      <c r="AA136" s="25"/>
      <c r="AB136" s="25"/>
      <c r="AC136" s="25"/>
      <c r="AD136" s="26"/>
      <c r="AE136" s="26"/>
      <c r="AF136" s="26"/>
      <c r="AG136" s="25"/>
      <c r="AH136" s="25"/>
      <c r="AI136" s="96"/>
      <c r="AJ136" s="94"/>
      <c r="AK136" s="96"/>
      <c r="AL136" s="24"/>
      <c r="AM136" s="97"/>
      <c r="AN136" s="169"/>
      <c r="AO136" s="1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</row>
    <row r="137" spans="1:55" ht="15" customHeight="1">
      <c r="A137" s="142"/>
      <c r="B137" s="156"/>
      <c r="C137" s="11"/>
      <c r="D137" s="149"/>
      <c r="E137" s="18"/>
      <c r="F137" s="16"/>
      <c r="G137" s="16"/>
      <c r="H137" s="16"/>
      <c r="I137" s="16"/>
      <c r="J137" s="93"/>
      <c r="K137" s="93"/>
      <c r="L137" s="96"/>
      <c r="M137" s="94"/>
      <c r="N137" s="128"/>
      <c r="O137" s="96"/>
      <c r="P137" s="25"/>
      <c r="Q137" s="26"/>
      <c r="R137" s="26"/>
      <c r="S137" s="26"/>
      <c r="T137" s="25"/>
      <c r="U137" s="25"/>
      <c r="V137" s="25"/>
      <c r="W137" s="25"/>
      <c r="X137" s="26"/>
      <c r="Y137" s="25"/>
      <c r="Z137" s="25"/>
      <c r="AA137" s="25"/>
      <c r="AB137" s="25"/>
      <c r="AC137" s="25"/>
      <c r="AD137" s="26"/>
      <c r="AE137" s="26"/>
      <c r="AF137" s="26"/>
      <c r="AG137" s="25"/>
      <c r="AH137" s="25"/>
      <c r="AI137" s="96"/>
      <c r="AJ137" s="94"/>
      <c r="AK137" s="96"/>
      <c r="AL137" s="24"/>
      <c r="AM137" s="97"/>
      <c r="AN137" s="169"/>
      <c r="AO137" s="1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</row>
    <row r="138" spans="1:55" ht="14.25" customHeight="1">
      <c r="A138" s="142"/>
      <c r="B138" s="156"/>
      <c r="C138" s="11"/>
      <c r="D138" s="149"/>
      <c r="E138" s="18"/>
      <c r="F138" s="16"/>
      <c r="G138" s="16"/>
      <c r="H138" s="16"/>
      <c r="I138" s="16"/>
      <c r="J138" s="93"/>
      <c r="K138" s="93"/>
      <c r="L138" s="96"/>
      <c r="M138" s="94"/>
      <c r="N138" s="128"/>
      <c r="O138" s="96"/>
      <c r="P138" s="25"/>
      <c r="Q138" s="26"/>
      <c r="R138" s="26"/>
      <c r="S138" s="26"/>
      <c r="T138" s="26"/>
      <c r="U138" s="25"/>
      <c r="V138" s="25"/>
      <c r="W138" s="25"/>
      <c r="X138" s="26"/>
      <c r="Y138" s="25"/>
      <c r="Z138" s="25"/>
      <c r="AA138" s="25"/>
      <c r="AB138" s="26"/>
      <c r="AC138" s="25"/>
      <c r="AD138" s="26"/>
      <c r="AE138" s="26"/>
      <c r="AF138" s="26"/>
      <c r="AG138" s="25"/>
      <c r="AH138" s="25"/>
      <c r="AI138" s="96"/>
      <c r="AJ138" s="94"/>
      <c r="AK138" s="96"/>
      <c r="AL138" s="24"/>
      <c r="AM138" s="97"/>
      <c r="AN138" s="169"/>
      <c r="AO138" s="1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</row>
    <row r="139" spans="1:55" ht="15" customHeight="1">
      <c r="A139" s="142"/>
      <c r="B139" s="156"/>
      <c r="C139" s="11"/>
      <c r="D139" s="149"/>
      <c r="E139" s="18"/>
      <c r="F139" s="16"/>
      <c r="G139" s="16"/>
      <c r="H139" s="16"/>
      <c r="I139" s="16"/>
      <c r="J139" s="93"/>
      <c r="K139" s="93"/>
      <c r="L139" s="96"/>
      <c r="M139" s="94"/>
      <c r="N139" s="128"/>
      <c r="O139" s="96"/>
      <c r="P139" s="25"/>
      <c r="Q139" s="26"/>
      <c r="R139" s="26"/>
      <c r="S139" s="25"/>
      <c r="T139" s="26"/>
      <c r="U139" s="25"/>
      <c r="V139" s="25"/>
      <c r="W139" s="25"/>
      <c r="X139" s="26"/>
      <c r="Y139" s="25"/>
      <c r="Z139" s="25"/>
      <c r="AA139" s="25"/>
      <c r="AB139" s="26"/>
      <c r="AC139" s="25"/>
      <c r="AD139" s="26"/>
      <c r="AE139" s="26"/>
      <c r="AF139" s="26"/>
      <c r="AG139" s="25"/>
      <c r="AH139" s="25"/>
      <c r="AI139" s="96"/>
      <c r="AJ139" s="94"/>
      <c r="AK139" s="96"/>
      <c r="AL139" s="24"/>
      <c r="AM139" s="97"/>
      <c r="AN139" s="169"/>
      <c r="AO139" s="1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</row>
    <row r="140" spans="1:55" ht="15" customHeight="1">
      <c r="A140" s="142"/>
      <c r="B140" s="156"/>
      <c r="C140" s="11"/>
      <c r="D140" s="149"/>
      <c r="E140" s="18"/>
      <c r="F140" s="16"/>
      <c r="G140" s="16"/>
      <c r="H140" s="16"/>
      <c r="I140" s="16"/>
      <c r="J140" s="93"/>
      <c r="K140" s="93"/>
      <c r="L140" s="96"/>
      <c r="M140" s="94"/>
      <c r="N140" s="128"/>
      <c r="O140" s="96"/>
      <c r="P140" s="25"/>
      <c r="Q140" s="26"/>
      <c r="R140" s="26"/>
      <c r="S140" s="25"/>
      <c r="T140" s="26"/>
      <c r="U140" s="25"/>
      <c r="V140" s="25"/>
      <c r="W140" s="25"/>
      <c r="X140" s="26"/>
      <c r="Y140" s="25"/>
      <c r="Z140" s="25"/>
      <c r="AA140" s="26"/>
      <c r="AB140" s="26"/>
      <c r="AC140" s="25"/>
      <c r="AD140" s="26"/>
      <c r="AE140" s="26"/>
      <c r="AF140" s="26"/>
      <c r="AG140" s="25"/>
      <c r="AH140" s="25"/>
      <c r="AI140" s="96"/>
      <c r="AJ140" s="94"/>
      <c r="AK140" s="96"/>
      <c r="AL140" s="24"/>
      <c r="AM140" s="97"/>
      <c r="AN140" s="169"/>
      <c r="AO140" s="1"/>
      <c r="AP140"/>
      <c r="AQ140"/>
      <c r="AR140"/>
      <c r="AS140" s="1"/>
      <c r="AT140"/>
      <c r="AU140"/>
      <c r="AV140"/>
      <c r="AW140"/>
      <c r="AX140"/>
      <c r="AY140"/>
      <c r="AZ140"/>
      <c r="BA140"/>
      <c r="BB140"/>
      <c r="BC140"/>
    </row>
    <row r="141" spans="1:55" ht="15" customHeight="1">
      <c r="A141" s="142"/>
      <c r="B141" s="156"/>
      <c r="C141" s="11"/>
      <c r="D141" s="149"/>
      <c r="E141" s="18"/>
      <c r="F141" s="16"/>
      <c r="G141" s="16"/>
      <c r="H141" s="16"/>
      <c r="I141" s="16"/>
      <c r="J141" s="93"/>
      <c r="K141" s="93"/>
      <c r="L141" s="96"/>
      <c r="M141" s="94"/>
      <c r="N141" s="128"/>
      <c r="O141" s="96"/>
      <c r="P141" s="25"/>
      <c r="Q141" s="26"/>
      <c r="R141" s="26"/>
      <c r="S141" s="25"/>
      <c r="T141" s="26"/>
      <c r="U141" s="25"/>
      <c r="V141" s="25"/>
      <c r="W141" s="25"/>
      <c r="X141" s="26"/>
      <c r="Y141" s="25"/>
      <c r="Z141" s="25"/>
      <c r="AA141" s="25"/>
      <c r="AB141" s="26"/>
      <c r="AC141" s="25"/>
      <c r="AD141" s="26"/>
      <c r="AE141" s="26"/>
      <c r="AF141" s="26"/>
      <c r="AG141" s="25"/>
      <c r="AH141" s="25"/>
      <c r="AI141" s="96"/>
      <c r="AJ141" s="94"/>
      <c r="AK141" s="96"/>
      <c r="AL141" s="24"/>
      <c r="AM141" s="97"/>
      <c r="AN141" s="169"/>
      <c r="AO141" s="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</row>
    <row r="142" spans="1:55" ht="15" customHeight="1">
      <c r="A142" s="142"/>
      <c r="B142" s="156"/>
      <c r="C142" s="11"/>
      <c r="D142" s="149"/>
      <c r="E142" s="18"/>
      <c r="F142" s="16"/>
      <c r="G142" s="16"/>
      <c r="H142" s="16"/>
      <c r="I142" s="16"/>
      <c r="J142" s="93"/>
      <c r="K142" s="93"/>
      <c r="L142" s="96"/>
      <c r="M142" s="94"/>
      <c r="N142" s="128"/>
      <c r="O142" s="96"/>
      <c r="P142" s="25"/>
      <c r="Q142" s="26"/>
      <c r="R142" s="26"/>
      <c r="S142" s="25"/>
      <c r="T142" s="26"/>
      <c r="U142" s="25"/>
      <c r="V142" s="25"/>
      <c r="W142" s="25"/>
      <c r="X142" s="26"/>
      <c r="Y142" s="25"/>
      <c r="Z142" s="25"/>
      <c r="AA142" s="25"/>
      <c r="AB142" s="26"/>
      <c r="AC142" s="25"/>
      <c r="AD142" s="26"/>
      <c r="AE142" s="26"/>
      <c r="AF142" s="26"/>
      <c r="AG142" s="25"/>
      <c r="AH142" s="25"/>
      <c r="AI142" s="96"/>
      <c r="AJ142" s="94"/>
      <c r="AK142" s="96"/>
      <c r="AL142" s="24"/>
      <c r="AM142" s="97"/>
      <c r="AN142" s="169"/>
      <c r="AO142" s="1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</row>
    <row r="143" spans="1:55" ht="15" customHeight="1">
      <c r="A143" s="142"/>
      <c r="B143" s="156"/>
      <c r="C143" s="11"/>
      <c r="D143" s="149"/>
      <c r="E143" s="18"/>
      <c r="F143" s="16"/>
      <c r="G143" s="16"/>
      <c r="H143" s="16"/>
      <c r="I143" s="16"/>
      <c r="J143" s="93"/>
      <c r="K143" s="93"/>
      <c r="L143" s="96"/>
      <c r="M143" s="94"/>
      <c r="N143" s="128"/>
      <c r="O143" s="96"/>
      <c r="P143" s="25"/>
      <c r="Q143" s="26"/>
      <c r="R143" s="26"/>
      <c r="S143" s="26"/>
      <c r="T143" s="26"/>
      <c r="U143" s="25"/>
      <c r="V143" s="25"/>
      <c r="W143" s="25"/>
      <c r="X143" s="26"/>
      <c r="Y143" s="25"/>
      <c r="Z143" s="25"/>
      <c r="AA143" s="25"/>
      <c r="AB143" s="26"/>
      <c r="AC143" s="25"/>
      <c r="AD143" s="26"/>
      <c r="AE143" s="26"/>
      <c r="AF143" s="26"/>
      <c r="AG143" s="25"/>
      <c r="AH143" s="25"/>
      <c r="AI143" s="96"/>
      <c r="AJ143" s="94"/>
      <c r="AK143" s="96"/>
      <c r="AL143" s="24"/>
      <c r="AM143" s="97"/>
      <c r="AN143" s="169"/>
      <c r="AO143" s="1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</row>
    <row r="144" spans="1:55" ht="15" customHeight="1">
      <c r="A144" s="142"/>
      <c r="B144" s="156"/>
      <c r="C144" s="11"/>
      <c r="D144" s="149"/>
      <c r="E144" s="18"/>
      <c r="F144" s="16"/>
      <c r="G144" s="16"/>
      <c r="H144" s="16"/>
      <c r="I144" s="16"/>
      <c r="J144" s="93"/>
      <c r="K144" s="93"/>
      <c r="L144" s="96"/>
      <c r="M144" s="94"/>
      <c r="N144" s="128"/>
      <c r="O144" s="96"/>
      <c r="P144" s="25"/>
      <c r="Q144" s="26"/>
      <c r="R144" s="26"/>
      <c r="S144" s="26"/>
      <c r="T144" s="26"/>
      <c r="U144" s="25"/>
      <c r="V144" s="25"/>
      <c r="W144" s="25"/>
      <c r="X144" s="26"/>
      <c r="Y144" s="25"/>
      <c r="Z144" s="25"/>
      <c r="AA144" s="25"/>
      <c r="AB144" s="26"/>
      <c r="AC144" s="25"/>
      <c r="AD144" s="26"/>
      <c r="AE144" s="26"/>
      <c r="AF144" s="26"/>
      <c r="AG144" s="25"/>
      <c r="AH144" s="25"/>
      <c r="AI144" s="24"/>
      <c r="AJ144" s="170"/>
      <c r="AK144" s="96"/>
      <c r="AL144" s="24"/>
      <c r="AM144" s="97"/>
      <c r="AN144" s="143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</row>
    <row r="145" spans="1:55" ht="15" customHeight="1">
      <c r="A145" s="142"/>
      <c r="B145" s="156"/>
      <c r="C145" s="11"/>
      <c r="D145" s="149"/>
      <c r="E145" s="11"/>
      <c r="F145" s="16"/>
      <c r="G145" s="16"/>
      <c r="H145" s="16"/>
      <c r="I145" s="16"/>
      <c r="J145" s="93"/>
      <c r="K145" s="93"/>
      <c r="L145" s="96"/>
      <c r="M145" s="94"/>
      <c r="N145" s="128"/>
      <c r="O145" s="96"/>
      <c r="P145" s="16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24"/>
      <c r="AJ145" s="170"/>
      <c r="AK145" s="96"/>
      <c r="AL145" s="24"/>
      <c r="AM145" s="97"/>
      <c r="AN145" s="143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</row>
    <row r="146" spans="1:55" ht="15" customHeight="1">
      <c r="A146" s="142"/>
      <c r="B146" s="156"/>
      <c r="C146" s="11"/>
      <c r="D146" s="149"/>
      <c r="E146" s="18"/>
      <c r="F146" s="16"/>
      <c r="G146" s="16"/>
      <c r="H146" s="16"/>
      <c r="I146" s="16"/>
      <c r="J146" s="93"/>
      <c r="K146" s="93"/>
      <c r="L146" s="96"/>
      <c r="M146" s="94"/>
      <c r="N146" s="128"/>
      <c r="O146" s="96"/>
      <c r="P146" s="25"/>
      <c r="Q146" s="26"/>
      <c r="R146" s="26"/>
      <c r="S146" s="25"/>
      <c r="T146" s="26"/>
      <c r="U146" s="25"/>
      <c r="V146" s="25"/>
      <c r="W146" s="25"/>
      <c r="X146" s="26"/>
      <c r="Y146" s="25"/>
      <c r="Z146" s="25"/>
      <c r="AA146" s="25"/>
      <c r="AB146" s="26"/>
      <c r="AC146" s="25"/>
      <c r="AD146" s="26"/>
      <c r="AE146" s="26"/>
      <c r="AF146" s="26"/>
      <c r="AG146" s="25"/>
      <c r="AH146" s="25"/>
      <c r="AI146" s="96"/>
      <c r="AJ146" s="94"/>
      <c r="AK146" s="96"/>
      <c r="AL146" s="24"/>
      <c r="AM146" s="97"/>
      <c r="AN146" s="169"/>
      <c r="AO146" s="1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</row>
    <row r="147" spans="1:55" ht="15" customHeight="1">
      <c r="A147" s="142"/>
      <c r="B147" s="156"/>
      <c r="C147" s="11"/>
      <c r="D147" s="149"/>
      <c r="E147" s="18"/>
      <c r="F147" s="16"/>
      <c r="G147" s="16"/>
      <c r="H147" s="16"/>
      <c r="I147" s="16"/>
      <c r="J147" s="93"/>
      <c r="K147" s="93"/>
      <c r="L147" s="96"/>
      <c r="M147" s="94"/>
      <c r="N147" s="128"/>
      <c r="O147" s="96"/>
      <c r="P147" s="25"/>
      <c r="Q147" s="26"/>
      <c r="R147" s="26"/>
      <c r="S147" s="25"/>
      <c r="T147" s="25"/>
      <c r="U147" s="25"/>
      <c r="V147" s="25"/>
      <c r="W147" s="25"/>
      <c r="X147" s="26"/>
      <c r="Y147" s="25"/>
      <c r="Z147" s="25"/>
      <c r="AA147" s="25"/>
      <c r="AB147" s="25"/>
      <c r="AC147" s="25"/>
      <c r="AD147" s="26"/>
      <c r="AE147" s="26"/>
      <c r="AF147" s="26"/>
      <c r="AG147" s="25"/>
      <c r="AH147" s="25"/>
      <c r="AI147" s="96"/>
      <c r="AJ147" s="94"/>
      <c r="AK147" s="96"/>
      <c r="AL147" s="24"/>
      <c r="AM147" s="97"/>
      <c r="AN147" s="169"/>
      <c r="AO147" s="1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</row>
    <row r="148" spans="1:55" ht="15" customHeight="1">
      <c r="A148" s="142"/>
      <c r="B148" s="156"/>
      <c r="C148" s="11"/>
      <c r="D148" s="149"/>
      <c r="E148" s="18"/>
      <c r="F148" s="16"/>
      <c r="G148" s="16"/>
      <c r="H148" s="16"/>
      <c r="I148" s="16"/>
      <c r="J148" s="93"/>
      <c r="K148" s="93"/>
      <c r="L148" s="96"/>
      <c r="M148" s="94"/>
      <c r="N148" s="128"/>
      <c r="O148" s="96"/>
      <c r="P148" s="25"/>
      <c r="Q148" s="26"/>
      <c r="R148" s="26"/>
      <c r="S148" s="25"/>
      <c r="T148" s="26"/>
      <c r="U148" s="25"/>
      <c r="V148" s="25"/>
      <c r="W148" s="25"/>
      <c r="X148" s="26"/>
      <c r="Y148" s="25"/>
      <c r="Z148" s="25"/>
      <c r="AA148" s="25"/>
      <c r="AB148" s="26"/>
      <c r="AC148" s="25"/>
      <c r="AD148" s="26"/>
      <c r="AE148" s="26"/>
      <c r="AF148" s="26"/>
      <c r="AG148" s="25"/>
      <c r="AH148" s="25"/>
      <c r="AI148" s="96"/>
      <c r="AJ148" s="94"/>
      <c r="AK148" s="96"/>
      <c r="AL148" s="24"/>
      <c r="AM148" s="97"/>
      <c r="AN148" s="169"/>
      <c r="AO148" s="1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</row>
    <row r="149" spans="1:55" ht="15" customHeight="1">
      <c r="A149" s="142"/>
      <c r="B149" s="156"/>
      <c r="C149" s="11"/>
      <c r="D149" s="149"/>
      <c r="E149" s="18"/>
      <c r="F149" s="16"/>
      <c r="G149" s="16"/>
      <c r="H149" s="16"/>
      <c r="I149" s="16"/>
      <c r="J149" s="93"/>
      <c r="K149" s="93"/>
      <c r="L149" s="96"/>
      <c r="M149" s="94"/>
      <c r="N149" s="128"/>
      <c r="O149" s="96"/>
      <c r="P149" s="25"/>
      <c r="Q149" s="26"/>
      <c r="R149" s="26"/>
      <c r="S149" s="25"/>
      <c r="T149" s="26"/>
      <c r="U149" s="25"/>
      <c r="V149" s="25"/>
      <c r="W149" s="25"/>
      <c r="X149" s="26"/>
      <c r="Y149" s="25"/>
      <c r="Z149" s="25"/>
      <c r="AA149" s="25"/>
      <c r="AB149" s="26"/>
      <c r="AC149" s="25"/>
      <c r="AD149" s="26"/>
      <c r="AE149" s="26"/>
      <c r="AF149" s="26"/>
      <c r="AG149" s="25"/>
      <c r="AH149" s="25"/>
      <c r="AI149" s="96"/>
      <c r="AJ149" s="94"/>
      <c r="AK149" s="96"/>
      <c r="AL149" s="24"/>
      <c r="AM149" s="97"/>
      <c r="AN149" s="169"/>
      <c r="AO149" s="1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</row>
    <row r="150" spans="1:55" ht="14.25" customHeight="1">
      <c r="A150" s="142"/>
      <c r="B150" s="156"/>
      <c r="C150" s="11"/>
      <c r="D150" s="149"/>
      <c r="E150" s="18"/>
      <c r="F150" s="16"/>
      <c r="G150" s="16"/>
      <c r="H150" s="16"/>
      <c r="I150" s="16"/>
      <c r="J150" s="93"/>
      <c r="K150" s="93"/>
      <c r="L150" s="96"/>
      <c r="M150" s="94"/>
      <c r="N150" s="128"/>
      <c r="O150" s="96"/>
      <c r="P150" s="25"/>
      <c r="Q150" s="26"/>
      <c r="R150" s="26"/>
      <c r="S150" s="26"/>
      <c r="T150" s="26"/>
      <c r="U150" s="25"/>
      <c r="V150" s="25"/>
      <c r="W150" s="25"/>
      <c r="X150" s="26"/>
      <c r="Y150" s="25"/>
      <c r="Z150" s="25"/>
      <c r="AA150" s="25"/>
      <c r="AB150" s="26"/>
      <c r="AC150" s="25"/>
      <c r="AD150" s="26"/>
      <c r="AE150" s="26"/>
      <c r="AF150" s="26"/>
      <c r="AG150" s="25"/>
      <c r="AH150" s="25"/>
      <c r="AI150" s="96"/>
      <c r="AJ150" s="94"/>
      <c r="AK150" s="96"/>
      <c r="AL150" s="24"/>
      <c r="AM150" s="97"/>
      <c r="AN150" s="169"/>
      <c r="AO150" s="1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</row>
    <row r="151" spans="1:55" ht="15" customHeight="1">
      <c r="A151" s="142"/>
      <c r="B151" s="156"/>
      <c r="C151" s="11"/>
      <c r="D151" s="149"/>
      <c r="E151" s="18"/>
      <c r="F151" s="16"/>
      <c r="G151" s="16"/>
      <c r="H151" s="16"/>
      <c r="I151" s="16"/>
      <c r="J151" s="93"/>
      <c r="K151" s="93"/>
      <c r="L151" s="96"/>
      <c r="M151" s="94"/>
      <c r="N151" s="128"/>
      <c r="O151" s="96"/>
      <c r="P151" s="25"/>
      <c r="Q151" s="26"/>
      <c r="R151" s="26"/>
      <c r="S151" s="26"/>
      <c r="T151" s="26"/>
      <c r="U151" s="25"/>
      <c r="V151" s="25"/>
      <c r="W151" s="25"/>
      <c r="X151" s="26"/>
      <c r="Y151" s="25"/>
      <c r="Z151" s="25"/>
      <c r="AA151" s="25"/>
      <c r="AB151" s="26"/>
      <c r="AC151" s="25"/>
      <c r="AD151" s="26"/>
      <c r="AE151" s="26"/>
      <c r="AF151" s="26"/>
      <c r="AG151" s="25"/>
      <c r="AH151" s="25"/>
      <c r="AI151" s="96"/>
      <c r="AJ151" s="94"/>
      <c r="AK151" s="96"/>
      <c r="AL151" s="24"/>
      <c r="AM151" s="97"/>
      <c r="AN151" s="169"/>
      <c r="AO151" s="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</row>
    <row r="152" spans="1:55" ht="15" customHeight="1">
      <c r="A152" s="142"/>
      <c r="B152" s="156"/>
      <c r="C152" s="11"/>
      <c r="D152" s="149"/>
      <c r="E152" s="18"/>
      <c r="F152" s="16"/>
      <c r="G152" s="16"/>
      <c r="H152" s="16"/>
      <c r="I152" s="16"/>
      <c r="J152" s="93"/>
      <c r="K152" s="93"/>
      <c r="L152" s="96"/>
      <c r="M152" s="94"/>
      <c r="N152" s="128"/>
      <c r="O152" s="96"/>
      <c r="P152" s="25"/>
      <c r="Q152" s="26"/>
      <c r="R152" s="26"/>
      <c r="S152" s="26"/>
      <c r="T152" s="26"/>
      <c r="U152" s="25"/>
      <c r="V152" s="25"/>
      <c r="W152" s="25"/>
      <c r="X152" s="26"/>
      <c r="Y152" s="25"/>
      <c r="Z152" s="25"/>
      <c r="AA152" s="25"/>
      <c r="AB152" s="26"/>
      <c r="AC152" s="25"/>
      <c r="AD152" s="26"/>
      <c r="AE152" s="26"/>
      <c r="AF152" s="26"/>
      <c r="AG152" s="25"/>
      <c r="AH152" s="25"/>
      <c r="AI152" s="96"/>
      <c r="AJ152" s="94"/>
      <c r="AK152" s="96"/>
      <c r="AL152" s="24"/>
      <c r="AM152" s="97"/>
      <c r="AN152" s="169"/>
      <c r="AO152" s="1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</row>
    <row r="153" spans="1:55" ht="15" customHeight="1">
      <c r="A153" s="142"/>
      <c r="B153" s="156"/>
      <c r="C153" s="11"/>
      <c r="D153" s="149"/>
      <c r="E153" s="18"/>
      <c r="F153" s="16"/>
      <c r="G153" s="16"/>
      <c r="H153" s="16"/>
      <c r="I153" s="16"/>
      <c r="J153" s="93"/>
      <c r="K153" s="93"/>
      <c r="L153" s="96"/>
      <c r="M153" s="94"/>
      <c r="N153" s="128"/>
      <c r="O153" s="96"/>
      <c r="P153" s="25"/>
      <c r="Q153" s="26"/>
      <c r="R153" s="26"/>
      <c r="S153" s="26"/>
      <c r="T153" s="25"/>
      <c r="U153" s="25"/>
      <c r="V153" s="25"/>
      <c r="W153" s="25"/>
      <c r="X153" s="26"/>
      <c r="Y153" s="25"/>
      <c r="Z153" s="25"/>
      <c r="AA153" s="25"/>
      <c r="AB153" s="26"/>
      <c r="AC153" s="25"/>
      <c r="AD153" s="26"/>
      <c r="AE153" s="26"/>
      <c r="AF153" s="26"/>
      <c r="AG153" s="25"/>
      <c r="AH153" s="25"/>
      <c r="AI153" s="96"/>
      <c r="AJ153" s="94"/>
      <c r="AK153" s="96"/>
      <c r="AL153" s="24"/>
      <c r="AM153" s="97"/>
      <c r="AN153" s="169"/>
      <c r="AO153" s="1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</row>
    <row r="154" spans="1:55" ht="15" customHeight="1">
      <c r="A154" s="142"/>
      <c r="B154" s="156"/>
      <c r="C154" s="11"/>
      <c r="D154" s="149"/>
      <c r="E154" s="18"/>
      <c r="F154" s="16"/>
      <c r="G154" s="16"/>
      <c r="H154" s="16"/>
      <c r="I154" s="16"/>
      <c r="J154" s="93"/>
      <c r="K154" s="93"/>
      <c r="L154" s="96"/>
      <c r="M154" s="94"/>
      <c r="N154" s="128"/>
      <c r="O154" s="96"/>
      <c r="P154" s="25"/>
      <c r="Q154" s="26"/>
      <c r="R154" s="26"/>
      <c r="S154" s="26"/>
      <c r="T154" s="26"/>
      <c r="U154" s="25"/>
      <c r="V154" s="25"/>
      <c r="W154" s="25"/>
      <c r="X154" s="26"/>
      <c r="Y154" s="25"/>
      <c r="Z154" s="25"/>
      <c r="AA154" s="26"/>
      <c r="AB154" s="26"/>
      <c r="AC154" s="25"/>
      <c r="AD154" s="26"/>
      <c r="AE154" s="26"/>
      <c r="AF154" s="26"/>
      <c r="AG154" s="25"/>
      <c r="AH154" s="25"/>
      <c r="AI154" s="96"/>
      <c r="AJ154" s="94"/>
      <c r="AK154" s="96"/>
      <c r="AL154" s="24"/>
      <c r="AM154" s="97"/>
      <c r="AN154" s="169"/>
      <c r="AO154" s="1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</row>
    <row r="155" spans="1:55" ht="15" customHeight="1">
      <c r="A155" s="142"/>
      <c r="B155" s="156"/>
      <c r="C155" s="11"/>
      <c r="D155" s="149"/>
      <c r="E155" s="18"/>
      <c r="F155" s="16"/>
      <c r="G155" s="16"/>
      <c r="H155" s="16"/>
      <c r="I155" s="16"/>
      <c r="J155" s="93"/>
      <c r="K155" s="93"/>
      <c r="L155" s="96"/>
      <c r="M155" s="94"/>
      <c r="N155" s="128"/>
      <c r="O155" s="96"/>
      <c r="P155" s="25"/>
      <c r="Q155" s="26"/>
      <c r="R155" s="26"/>
      <c r="S155" s="26"/>
      <c r="T155" s="26"/>
      <c r="U155" s="25"/>
      <c r="V155" s="25"/>
      <c r="W155" s="25"/>
      <c r="X155" s="26"/>
      <c r="Y155" s="25"/>
      <c r="Z155" s="25"/>
      <c r="AA155" s="26"/>
      <c r="AB155" s="26"/>
      <c r="AC155" s="25"/>
      <c r="AD155" s="26"/>
      <c r="AE155" s="26"/>
      <c r="AF155" s="26"/>
      <c r="AG155" s="25"/>
      <c r="AH155" s="25"/>
      <c r="AI155" s="96"/>
      <c r="AJ155" s="94"/>
      <c r="AK155" s="96"/>
      <c r="AL155" s="24"/>
      <c r="AM155" s="97"/>
      <c r="AN155" s="169"/>
      <c r="AO155" s="1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</row>
    <row r="156" spans="1:55" ht="15" customHeight="1">
      <c r="A156" s="142"/>
      <c r="B156" s="156"/>
      <c r="C156" s="11"/>
      <c r="D156" s="149"/>
      <c r="E156" s="18"/>
      <c r="F156" s="16"/>
      <c r="G156" s="16"/>
      <c r="H156" s="16"/>
      <c r="I156" s="16"/>
      <c r="J156" s="93"/>
      <c r="K156" s="93"/>
      <c r="L156" s="96"/>
      <c r="M156" s="94"/>
      <c r="N156" s="128"/>
      <c r="O156" s="96"/>
      <c r="P156" s="25"/>
      <c r="Q156" s="26"/>
      <c r="R156" s="26"/>
      <c r="S156" s="26"/>
      <c r="T156" s="26"/>
      <c r="U156" s="25"/>
      <c r="V156" s="25"/>
      <c r="W156" s="25"/>
      <c r="X156" s="26"/>
      <c r="Y156" s="25"/>
      <c r="Z156" s="25"/>
      <c r="AA156" s="26"/>
      <c r="AB156" s="26"/>
      <c r="AC156" s="25"/>
      <c r="AD156" s="26"/>
      <c r="AE156" s="26"/>
      <c r="AF156" s="26"/>
      <c r="AG156" s="25"/>
      <c r="AH156" s="25"/>
      <c r="AI156" s="96"/>
      <c r="AJ156" s="94"/>
      <c r="AK156" s="96"/>
      <c r="AL156" s="24"/>
      <c r="AM156" s="97"/>
      <c r="AN156" s="169"/>
      <c r="AO156" s="1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</row>
    <row r="157" spans="1:55" ht="15" customHeight="1">
      <c r="A157" s="142"/>
      <c r="B157" s="156"/>
      <c r="C157" s="11"/>
      <c r="D157" s="149"/>
      <c r="E157" s="18"/>
      <c r="F157" s="16"/>
      <c r="G157" s="16"/>
      <c r="H157" s="16"/>
      <c r="I157" s="16"/>
      <c r="J157" s="93"/>
      <c r="K157" s="93"/>
      <c r="L157" s="96"/>
      <c r="M157" s="170"/>
      <c r="N157" s="128"/>
      <c r="O157" s="96"/>
      <c r="P157" s="25"/>
      <c r="Q157" s="26"/>
      <c r="R157" s="26"/>
      <c r="S157" s="26"/>
      <c r="T157" s="26"/>
      <c r="U157" s="25"/>
      <c r="V157" s="25"/>
      <c r="W157" s="25"/>
      <c r="X157" s="26"/>
      <c r="Y157" s="25"/>
      <c r="Z157" s="25"/>
      <c r="AA157" s="26"/>
      <c r="AB157" s="26"/>
      <c r="AC157" s="25"/>
      <c r="AD157" s="26"/>
      <c r="AE157" s="26"/>
      <c r="AF157" s="26"/>
      <c r="AG157" s="25"/>
      <c r="AH157" s="25"/>
      <c r="AI157" s="96"/>
      <c r="AJ157" s="94"/>
      <c r="AK157" s="96"/>
      <c r="AL157" s="24"/>
      <c r="AM157" s="97"/>
      <c r="AN157" s="169"/>
      <c r="AO157" s="1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</row>
    <row r="158" spans="1:55" ht="15" customHeight="1">
      <c r="A158" s="142"/>
      <c r="B158" s="156"/>
      <c r="C158" s="11"/>
      <c r="D158" s="149"/>
      <c r="E158" s="18"/>
      <c r="F158" s="16"/>
      <c r="G158" s="16"/>
      <c r="H158" s="16"/>
      <c r="I158" s="16"/>
      <c r="J158" s="93"/>
      <c r="K158" s="93"/>
      <c r="L158" s="96"/>
      <c r="M158" s="94"/>
      <c r="N158" s="128"/>
      <c r="O158" s="96"/>
      <c r="P158" s="25"/>
      <c r="Q158" s="26"/>
      <c r="R158" s="26"/>
      <c r="S158" s="26"/>
      <c r="T158" s="26"/>
      <c r="U158" s="25"/>
      <c r="V158" s="25"/>
      <c r="W158" s="25"/>
      <c r="X158" s="26"/>
      <c r="Y158" s="25"/>
      <c r="Z158" s="25"/>
      <c r="AA158" s="25"/>
      <c r="AB158" s="26"/>
      <c r="AC158" s="25"/>
      <c r="AD158" s="26"/>
      <c r="AE158" s="26"/>
      <c r="AF158" s="26"/>
      <c r="AG158" s="25"/>
      <c r="AH158" s="25"/>
      <c r="AI158" s="96"/>
      <c r="AJ158" s="94"/>
      <c r="AK158" s="96"/>
      <c r="AL158" s="24"/>
      <c r="AM158" s="97"/>
      <c r="AN158" s="169"/>
      <c r="AO158" s="1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</row>
    <row r="159" spans="1:55" ht="15" customHeight="1">
      <c r="A159" s="142"/>
      <c r="B159" s="156"/>
      <c r="C159" s="11"/>
      <c r="D159" s="149"/>
      <c r="E159" s="18"/>
      <c r="F159" s="16"/>
      <c r="G159" s="16"/>
      <c r="H159" s="16"/>
      <c r="I159" s="16"/>
      <c r="J159" s="93"/>
      <c r="K159" s="93"/>
      <c r="L159" s="96"/>
      <c r="M159" s="94"/>
      <c r="N159" s="128"/>
      <c r="O159" s="96"/>
      <c r="P159" s="25"/>
      <c r="Q159" s="26"/>
      <c r="R159" s="26"/>
      <c r="S159" s="25"/>
      <c r="T159" s="26"/>
      <c r="U159" s="25"/>
      <c r="V159" s="25"/>
      <c r="W159" s="25"/>
      <c r="X159" s="26"/>
      <c r="Y159" s="25"/>
      <c r="Z159" s="25"/>
      <c r="AA159" s="25"/>
      <c r="AB159" s="26"/>
      <c r="AC159" s="25"/>
      <c r="AD159" s="26"/>
      <c r="AE159" s="26"/>
      <c r="AF159" s="26"/>
      <c r="AG159" s="25"/>
      <c r="AH159" s="25"/>
      <c r="AI159" s="96"/>
      <c r="AJ159" s="94"/>
      <c r="AK159" s="96"/>
      <c r="AL159" s="24"/>
      <c r="AM159" s="97"/>
      <c r="AN159" s="169"/>
      <c r="AO159" s="1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</row>
    <row r="160" spans="1:55" ht="15" customHeight="1">
      <c r="A160" s="142"/>
      <c r="B160" s="11"/>
      <c r="C160" s="11"/>
      <c r="D160" s="172"/>
      <c r="E160" s="25"/>
      <c r="F160" s="11"/>
      <c r="G160" s="19"/>
      <c r="H160" s="53"/>
      <c r="I160" s="53"/>
      <c r="J160" s="93"/>
      <c r="K160" s="93"/>
      <c r="L160" s="96"/>
      <c r="M160" s="94"/>
      <c r="N160" s="128"/>
      <c r="O160" s="96"/>
      <c r="P160" s="25"/>
      <c r="Q160" s="26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6"/>
      <c r="AF160" s="26"/>
      <c r="AG160" s="25"/>
      <c r="AH160" s="25"/>
      <c r="AI160" s="96"/>
      <c r="AJ160" s="94"/>
      <c r="AK160" s="96"/>
      <c r="AL160" s="24"/>
      <c r="AM160" s="97"/>
      <c r="AN160" s="143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</row>
    <row r="161" spans="1:55" ht="15" customHeight="1">
      <c r="A161" s="142"/>
      <c r="B161" s="11"/>
      <c r="C161" s="11"/>
      <c r="D161" s="172"/>
      <c r="E161" s="25"/>
      <c r="F161" s="11"/>
      <c r="G161" s="19"/>
      <c r="H161" s="41"/>
      <c r="I161" s="41"/>
      <c r="J161" s="93"/>
      <c r="K161" s="93"/>
      <c r="L161" s="96"/>
      <c r="M161" s="94"/>
      <c r="N161" s="128"/>
      <c r="O161" s="96"/>
      <c r="P161" s="25"/>
      <c r="Q161" s="26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6"/>
      <c r="AF161" s="26"/>
      <c r="AG161" s="25"/>
      <c r="AH161" s="25"/>
      <c r="AI161" s="96"/>
      <c r="AJ161" s="94"/>
      <c r="AK161" s="96"/>
      <c r="AL161" s="24"/>
      <c r="AM161" s="97"/>
      <c r="AN161" s="143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</row>
    <row r="162" spans="1:55" ht="15" customHeight="1">
      <c r="A162" s="142"/>
      <c r="B162" s="11"/>
      <c r="C162" s="11"/>
      <c r="D162" s="172"/>
      <c r="E162" s="25"/>
      <c r="F162" s="11"/>
      <c r="G162" s="19"/>
      <c r="H162" s="173"/>
      <c r="I162" s="173"/>
      <c r="J162" s="93"/>
      <c r="K162" s="93"/>
      <c r="L162" s="96"/>
      <c r="M162" s="94"/>
      <c r="N162" s="128"/>
      <c r="O162" s="96"/>
      <c r="P162" s="25"/>
      <c r="Q162" s="26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6"/>
      <c r="AF162" s="26"/>
      <c r="AG162" s="25"/>
      <c r="AH162" s="25"/>
      <c r="AI162" s="96"/>
      <c r="AJ162" s="94"/>
      <c r="AK162" s="96"/>
      <c r="AL162" s="24"/>
      <c r="AM162" s="97"/>
      <c r="AN162" s="143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</row>
    <row r="163" spans="1:55" ht="15" customHeight="1">
      <c r="A163" s="142"/>
      <c r="B163" s="11"/>
      <c r="C163" s="11"/>
      <c r="D163" s="172"/>
      <c r="E163" s="25"/>
      <c r="F163" s="11"/>
      <c r="G163" s="11"/>
      <c r="H163" s="173"/>
      <c r="I163" s="173"/>
      <c r="J163" s="93"/>
      <c r="K163" s="93"/>
      <c r="L163" s="96"/>
      <c r="M163" s="94"/>
      <c r="N163" s="128"/>
      <c r="O163" s="96"/>
      <c r="P163" s="25"/>
      <c r="Q163" s="26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6"/>
      <c r="AF163" s="26"/>
      <c r="AG163" s="25"/>
      <c r="AH163" s="25"/>
      <c r="AI163" s="96"/>
      <c r="AJ163" s="94"/>
      <c r="AK163" s="96"/>
      <c r="AL163" s="24"/>
      <c r="AM163" s="97"/>
      <c r="AN163" s="14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</row>
    <row r="164" spans="1:55" ht="15" customHeight="1">
      <c r="A164" s="142"/>
      <c r="B164" s="11"/>
      <c r="C164" s="11"/>
      <c r="D164" s="172"/>
      <c r="E164" s="25"/>
      <c r="F164" s="11"/>
      <c r="G164" s="19"/>
      <c r="H164" s="173"/>
      <c r="I164" s="173"/>
      <c r="J164" s="93"/>
      <c r="K164" s="93"/>
      <c r="L164" s="96"/>
      <c r="M164" s="94"/>
      <c r="N164" s="128"/>
      <c r="O164" s="96"/>
      <c r="P164" s="25"/>
      <c r="Q164" s="26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6"/>
      <c r="AF164" s="26"/>
      <c r="AG164" s="25"/>
      <c r="AH164" s="25"/>
      <c r="AI164" s="96"/>
      <c r="AJ164" s="94"/>
      <c r="AK164" s="96"/>
      <c r="AL164" s="24"/>
      <c r="AM164" s="97"/>
      <c r="AN164" s="143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</row>
    <row r="165" spans="1:55" ht="15" customHeight="1">
      <c r="A165" s="142"/>
      <c r="B165" s="11"/>
      <c r="C165" s="11"/>
      <c r="D165" s="172"/>
      <c r="E165" s="25"/>
      <c r="F165" s="11"/>
      <c r="G165" s="16"/>
      <c r="H165" s="41"/>
      <c r="I165" s="41"/>
      <c r="J165" s="93"/>
      <c r="K165" s="93"/>
      <c r="L165" s="96"/>
      <c r="M165" s="94"/>
      <c r="N165" s="128"/>
      <c r="O165" s="96"/>
      <c r="P165" s="25"/>
      <c r="Q165" s="26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6"/>
      <c r="AF165" s="26"/>
      <c r="AG165" s="25"/>
      <c r="AH165" s="25"/>
      <c r="AI165" s="96"/>
      <c r="AJ165" s="94"/>
      <c r="AK165" s="96"/>
      <c r="AL165" s="24"/>
      <c r="AM165" s="97"/>
      <c r="AN165" s="143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</row>
    <row r="166" spans="1:55" ht="15" customHeight="1">
      <c r="A166" s="142"/>
      <c r="B166" s="11"/>
      <c r="C166" s="11"/>
      <c r="D166" s="172"/>
      <c r="E166" s="25"/>
      <c r="F166" s="11"/>
      <c r="G166" s="19"/>
      <c r="H166" s="174"/>
      <c r="I166" s="174"/>
      <c r="J166" s="93"/>
      <c r="K166" s="93"/>
      <c r="L166" s="96"/>
      <c r="M166" s="94"/>
      <c r="N166" s="128"/>
      <c r="O166" s="96"/>
      <c r="P166" s="25"/>
      <c r="Q166" s="26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6"/>
      <c r="AF166" s="26"/>
      <c r="AG166" s="25"/>
      <c r="AH166" s="25"/>
      <c r="AI166" s="96"/>
      <c r="AJ166" s="94"/>
      <c r="AK166" s="96"/>
      <c r="AL166" s="24"/>
      <c r="AM166" s="97"/>
      <c r="AN166" s="143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</row>
    <row r="167" spans="1:55" ht="15" customHeight="1">
      <c r="A167" s="142"/>
      <c r="B167" s="11"/>
      <c r="C167" s="11"/>
      <c r="D167" s="172"/>
      <c r="E167" s="25"/>
      <c r="F167" s="11"/>
      <c r="G167" s="19"/>
      <c r="H167" s="175"/>
      <c r="I167" s="175"/>
      <c r="J167" s="93"/>
      <c r="K167" s="93"/>
      <c r="L167" s="96"/>
      <c r="M167" s="94"/>
      <c r="N167" s="128"/>
      <c r="O167" s="96"/>
      <c r="P167" s="25"/>
      <c r="Q167" s="26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6"/>
      <c r="AF167" s="26"/>
      <c r="AG167" s="25"/>
      <c r="AH167" s="25"/>
      <c r="AI167" s="96"/>
      <c r="AJ167" s="94"/>
      <c r="AK167" s="96"/>
      <c r="AL167" s="24"/>
      <c r="AM167" s="97"/>
      <c r="AN167" s="143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</row>
    <row r="168" spans="1:55" ht="15" customHeight="1">
      <c r="A168" s="142"/>
      <c r="B168" s="11"/>
      <c r="C168" s="11"/>
      <c r="D168" s="172"/>
      <c r="E168" s="25"/>
      <c r="F168" s="11"/>
      <c r="G168" s="19"/>
      <c r="H168" s="175"/>
      <c r="I168" s="175"/>
      <c r="J168" s="93"/>
      <c r="K168" s="93"/>
      <c r="L168" s="96"/>
      <c r="M168" s="94"/>
      <c r="N168" s="128"/>
      <c r="O168" s="96"/>
      <c r="P168" s="25"/>
      <c r="Q168" s="26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6"/>
      <c r="AF168" s="26"/>
      <c r="AG168" s="25"/>
      <c r="AH168" s="25"/>
      <c r="AI168" s="96"/>
      <c r="AJ168" s="94"/>
      <c r="AK168" s="96"/>
      <c r="AL168" s="24"/>
      <c r="AM168" s="97"/>
      <c r="AN168" s="143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</row>
    <row r="169" spans="1:55" ht="15" customHeight="1">
      <c r="A169" s="142"/>
      <c r="B169" s="11"/>
      <c r="C169" s="11"/>
      <c r="D169" s="172"/>
      <c r="E169" s="25"/>
      <c r="F169" s="11"/>
      <c r="G169" s="19"/>
      <c r="H169" s="53"/>
      <c r="I169" s="173"/>
      <c r="J169" s="93"/>
      <c r="K169" s="93"/>
      <c r="L169" s="96"/>
      <c r="M169" s="94"/>
      <c r="N169" s="128"/>
      <c r="O169" s="96"/>
      <c r="P169" s="25"/>
      <c r="Q169" s="26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6"/>
      <c r="AF169" s="26"/>
      <c r="AG169" s="25"/>
      <c r="AH169" s="25"/>
      <c r="AI169" s="96"/>
      <c r="AJ169" s="94"/>
      <c r="AK169" s="96"/>
      <c r="AL169" s="24"/>
      <c r="AM169" s="97"/>
      <c r="AN169" s="143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</row>
    <row r="170" spans="1:55" ht="15" customHeight="1">
      <c r="A170" s="142"/>
      <c r="B170" s="11"/>
      <c r="C170" s="11"/>
      <c r="D170" s="172"/>
      <c r="E170" s="25"/>
      <c r="F170" s="11"/>
      <c r="G170" s="19"/>
      <c r="H170" s="53"/>
      <c r="I170" s="173"/>
      <c r="J170" s="93"/>
      <c r="K170" s="93"/>
      <c r="L170" s="96"/>
      <c r="M170" s="94"/>
      <c r="N170" s="128"/>
      <c r="O170" s="96"/>
      <c r="P170" s="25"/>
      <c r="Q170" s="26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6"/>
      <c r="AF170" s="26"/>
      <c r="AG170" s="25"/>
      <c r="AH170" s="25"/>
      <c r="AI170" s="96"/>
      <c r="AJ170" s="94"/>
      <c r="AK170" s="96"/>
      <c r="AL170" s="24"/>
      <c r="AM170" s="97"/>
      <c r="AN170" s="143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</row>
    <row r="171" spans="1:55" ht="15" customHeight="1">
      <c r="A171" s="142"/>
      <c r="B171" s="11"/>
      <c r="C171" s="11"/>
      <c r="D171" s="172"/>
      <c r="E171" s="25"/>
      <c r="F171" s="11"/>
      <c r="G171" s="19"/>
      <c r="H171" s="173"/>
      <c r="I171" s="173"/>
      <c r="J171" s="93"/>
      <c r="K171" s="93"/>
      <c r="L171" s="96"/>
      <c r="M171" s="94"/>
      <c r="N171" s="128"/>
      <c r="O171" s="96"/>
      <c r="P171" s="25"/>
      <c r="Q171" s="26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6"/>
      <c r="AF171" s="26"/>
      <c r="AG171" s="25"/>
      <c r="AH171" s="25"/>
      <c r="AI171" s="96"/>
      <c r="AJ171" s="94"/>
      <c r="AK171" s="96"/>
      <c r="AL171" s="24"/>
      <c r="AM171" s="97"/>
      <c r="AN171" s="143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</row>
    <row r="172" spans="1:55" ht="15" customHeight="1">
      <c r="A172" s="142"/>
      <c r="B172" s="11"/>
      <c r="C172" s="11"/>
      <c r="D172" s="172"/>
      <c r="E172" s="25"/>
      <c r="F172" s="11"/>
      <c r="G172" s="19"/>
      <c r="H172" s="173"/>
      <c r="I172" s="173"/>
      <c r="J172" s="93"/>
      <c r="K172" s="93"/>
      <c r="L172" s="96"/>
      <c r="M172" s="94"/>
      <c r="N172" s="128"/>
      <c r="O172" s="96"/>
      <c r="P172" s="25"/>
      <c r="Q172" s="26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6"/>
      <c r="AF172" s="26"/>
      <c r="AG172" s="25"/>
      <c r="AH172" s="25"/>
      <c r="AI172" s="96"/>
      <c r="AJ172" s="94"/>
      <c r="AK172" s="96"/>
      <c r="AL172" s="24"/>
      <c r="AM172" s="97"/>
      <c r="AN172" s="143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</row>
    <row r="173" spans="1:55" ht="15" customHeight="1">
      <c r="A173" s="142"/>
      <c r="B173" s="141"/>
      <c r="C173" s="149"/>
      <c r="D173" s="164"/>
      <c r="E173" s="11"/>
      <c r="F173" s="16"/>
      <c r="G173" s="11"/>
      <c r="H173" s="11"/>
      <c r="I173" s="11"/>
      <c r="J173" s="93"/>
      <c r="K173" s="93"/>
      <c r="L173" s="96"/>
      <c r="M173" s="94"/>
      <c r="N173" s="128"/>
      <c r="O173" s="96"/>
      <c r="P173" s="25"/>
      <c r="Q173" s="94"/>
      <c r="R173" s="94"/>
      <c r="S173" s="25"/>
      <c r="T173" s="25"/>
      <c r="U173" s="26"/>
      <c r="V173" s="26"/>
      <c r="W173" s="26"/>
      <c r="X173" s="25"/>
      <c r="Y173" s="25"/>
      <c r="Z173" s="25"/>
      <c r="AA173" s="25"/>
      <c r="AB173" s="25"/>
      <c r="AC173" s="25"/>
      <c r="AD173" s="94"/>
      <c r="AE173" s="94"/>
      <c r="AF173" s="94"/>
      <c r="AG173" s="25"/>
      <c r="AH173" s="25"/>
      <c r="AI173" s="96"/>
      <c r="AJ173" s="94"/>
      <c r="AK173" s="96"/>
      <c r="AL173" s="96"/>
      <c r="AM173" s="97"/>
      <c r="AN173" s="14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</row>
    <row r="174" spans="1:55" ht="15" customHeight="1">
      <c r="A174" s="142"/>
      <c r="B174" s="141"/>
      <c r="C174" s="176"/>
      <c r="D174" s="164"/>
      <c r="E174" s="150"/>
      <c r="F174" s="16"/>
      <c r="G174" s="11"/>
      <c r="H174" s="11"/>
      <c r="I174" s="11"/>
      <c r="J174" s="93"/>
      <c r="K174" s="93"/>
      <c r="L174" s="96"/>
      <c r="M174" s="93"/>
      <c r="N174" s="128"/>
      <c r="O174" s="96"/>
      <c r="P174" s="93"/>
      <c r="Q174" s="94"/>
      <c r="R174" s="94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94"/>
      <c r="AE174" s="94"/>
      <c r="AF174" s="94"/>
      <c r="AG174" s="151"/>
      <c r="AH174" s="151"/>
      <c r="AI174" s="96"/>
      <c r="AJ174" s="93"/>
      <c r="AK174" s="96"/>
      <c r="AL174" s="96"/>
      <c r="AM174" s="97"/>
      <c r="AN174" s="143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</row>
    <row r="175" spans="1:55" ht="15" customHeight="1">
      <c r="A175" s="142"/>
      <c r="B175" s="153"/>
      <c r="C175" s="176"/>
      <c r="D175" s="164"/>
      <c r="E175" s="155"/>
      <c r="F175" s="19"/>
      <c r="G175" s="11"/>
      <c r="H175" s="11"/>
      <c r="I175" s="11"/>
      <c r="J175" s="93"/>
      <c r="K175" s="93"/>
      <c r="L175" s="96"/>
      <c r="M175" s="94"/>
      <c r="N175" s="128"/>
      <c r="O175" s="96"/>
      <c r="P175" s="94"/>
      <c r="Q175" s="94"/>
      <c r="R175" s="94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94"/>
      <c r="AE175" s="94"/>
      <c r="AF175" s="94"/>
      <c r="AG175" s="25"/>
      <c r="AH175" s="25"/>
      <c r="AI175" s="96"/>
      <c r="AJ175" s="94"/>
      <c r="AK175" s="96"/>
      <c r="AL175" s="96"/>
      <c r="AM175" s="97"/>
      <c r="AN175" s="143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</row>
    <row r="176" spans="1:55" ht="15" customHeight="1">
      <c r="A176" s="142"/>
      <c r="B176" s="141"/>
      <c r="C176" s="149"/>
      <c r="D176" s="164"/>
      <c r="E176" s="155"/>
      <c r="F176" s="19"/>
      <c r="G176" s="16"/>
      <c r="H176" s="16"/>
      <c r="I176" s="16"/>
      <c r="J176" s="93"/>
      <c r="K176" s="93"/>
      <c r="L176" s="96"/>
      <c r="M176" s="94"/>
      <c r="N176" s="128"/>
      <c r="O176" s="96"/>
      <c r="P176" s="94"/>
      <c r="Q176" s="94"/>
      <c r="R176" s="94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94"/>
      <c r="AE176" s="94"/>
      <c r="AF176" s="94"/>
      <c r="AG176" s="25"/>
      <c r="AH176" s="25"/>
      <c r="AI176" s="96"/>
      <c r="AJ176" s="94"/>
      <c r="AK176" s="96"/>
      <c r="AL176" s="96"/>
      <c r="AM176" s="97"/>
      <c r="AN176" s="143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</row>
    <row r="177" spans="1:55" ht="15" customHeight="1">
      <c r="A177" s="142"/>
      <c r="B177" s="141"/>
      <c r="C177" s="149"/>
      <c r="D177" s="164"/>
      <c r="E177" s="155"/>
      <c r="F177" s="19"/>
      <c r="G177" s="19"/>
      <c r="H177" s="16"/>
      <c r="I177" s="16"/>
      <c r="J177" s="93"/>
      <c r="K177" s="93"/>
      <c r="L177" s="96"/>
      <c r="M177" s="94"/>
      <c r="N177" s="128"/>
      <c r="O177" s="96"/>
      <c r="P177" s="94"/>
      <c r="Q177" s="94"/>
      <c r="R177" s="94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94"/>
      <c r="AE177" s="94"/>
      <c r="AF177" s="94"/>
      <c r="AG177" s="25"/>
      <c r="AH177" s="25"/>
      <c r="AI177" s="96"/>
      <c r="AJ177" s="94"/>
      <c r="AK177" s="96"/>
      <c r="AL177" s="96"/>
      <c r="AM177" s="97"/>
      <c r="AN177" s="143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</row>
    <row r="178" spans="1:55" ht="15" customHeight="1">
      <c r="A178" s="142"/>
      <c r="B178" s="141"/>
      <c r="C178" s="149"/>
      <c r="D178" s="164"/>
      <c r="E178" s="177"/>
      <c r="F178" s="19"/>
      <c r="G178" s="19"/>
      <c r="H178" s="16"/>
      <c r="I178" s="16"/>
      <c r="J178" s="93"/>
      <c r="K178" s="93"/>
      <c r="L178" s="96"/>
      <c r="M178" s="94"/>
      <c r="N178" s="128"/>
      <c r="O178" s="96"/>
      <c r="P178" s="94"/>
      <c r="Q178" s="94"/>
      <c r="R178" s="94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94"/>
      <c r="AE178" s="94"/>
      <c r="AF178" s="94"/>
      <c r="AG178" s="25"/>
      <c r="AH178" s="25"/>
      <c r="AI178" s="96"/>
      <c r="AJ178" s="94"/>
      <c r="AK178" s="96"/>
      <c r="AL178" s="96"/>
      <c r="AM178" s="97"/>
      <c r="AN178" s="143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</row>
    <row r="179" spans="1:55" ht="15" customHeight="1">
      <c r="A179" s="142"/>
      <c r="B179" s="141"/>
      <c r="C179" s="149"/>
      <c r="D179" s="164"/>
      <c r="E179" s="155"/>
      <c r="F179" s="16"/>
      <c r="G179" s="16"/>
      <c r="H179" s="16"/>
      <c r="I179" s="16"/>
      <c r="J179" s="93"/>
      <c r="K179" s="93"/>
      <c r="L179" s="96"/>
      <c r="M179" s="94"/>
      <c r="N179" s="128"/>
      <c r="O179" s="96"/>
      <c r="P179" s="94"/>
      <c r="Q179" s="94"/>
      <c r="R179" s="94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94"/>
      <c r="AE179" s="94"/>
      <c r="AF179" s="94"/>
      <c r="AG179" s="25"/>
      <c r="AH179" s="25"/>
      <c r="AI179" s="96"/>
      <c r="AJ179" s="94"/>
      <c r="AK179" s="96"/>
      <c r="AL179" s="96"/>
      <c r="AM179" s="97"/>
      <c r="AN179" s="143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</row>
    <row r="180" spans="1:55" ht="15" customHeight="1">
      <c r="A180" s="142"/>
      <c r="B180" s="141"/>
      <c r="C180" s="149"/>
      <c r="D180" s="164"/>
      <c r="E180" s="155"/>
      <c r="F180" s="19"/>
      <c r="G180" s="16"/>
      <c r="H180" s="16"/>
      <c r="I180" s="16"/>
      <c r="J180" s="93"/>
      <c r="K180" s="93"/>
      <c r="L180" s="96"/>
      <c r="M180" s="94"/>
      <c r="N180" s="128"/>
      <c r="O180" s="96"/>
      <c r="P180" s="94"/>
      <c r="Q180" s="94"/>
      <c r="R180" s="94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94"/>
      <c r="AE180" s="94"/>
      <c r="AF180" s="94"/>
      <c r="AG180" s="25"/>
      <c r="AH180" s="25"/>
      <c r="AI180" s="96"/>
      <c r="AJ180" s="94"/>
      <c r="AK180" s="96"/>
      <c r="AL180" s="96"/>
      <c r="AM180" s="97"/>
      <c r="AN180" s="143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</row>
    <row r="181" spans="1:55" ht="15" customHeight="1">
      <c r="A181" s="142"/>
      <c r="B181" s="141"/>
      <c r="C181" s="149"/>
      <c r="D181" s="164"/>
      <c r="E181" s="155"/>
      <c r="F181" s="16"/>
      <c r="G181" s="16"/>
      <c r="H181" s="16"/>
      <c r="I181" s="16"/>
      <c r="J181" s="93"/>
      <c r="K181" s="93"/>
      <c r="L181" s="96"/>
      <c r="M181" s="94"/>
      <c r="N181" s="128"/>
      <c r="O181" s="96"/>
      <c r="P181" s="94"/>
      <c r="Q181" s="94"/>
      <c r="R181" s="94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94"/>
      <c r="AE181" s="94"/>
      <c r="AF181" s="94"/>
      <c r="AG181" s="25"/>
      <c r="AH181" s="25"/>
      <c r="AI181" s="96"/>
      <c r="AJ181" s="94"/>
      <c r="AK181" s="96"/>
      <c r="AL181" s="96"/>
      <c r="AM181" s="97"/>
      <c r="AN181" s="143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</row>
    <row r="182" spans="1:55" ht="15" customHeight="1">
      <c r="A182" s="142"/>
      <c r="B182" s="141"/>
      <c r="C182" s="149"/>
      <c r="D182" s="164"/>
      <c r="E182" s="155"/>
      <c r="F182" s="19"/>
      <c r="G182" s="16"/>
      <c r="H182" s="16"/>
      <c r="I182" s="16"/>
      <c r="J182" s="93"/>
      <c r="K182" s="93"/>
      <c r="L182" s="96"/>
      <c r="M182" s="94"/>
      <c r="N182" s="128"/>
      <c r="O182" s="96"/>
      <c r="P182" s="94"/>
      <c r="Q182" s="94"/>
      <c r="R182" s="94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94"/>
      <c r="AE182" s="94"/>
      <c r="AF182" s="94"/>
      <c r="AG182" s="25"/>
      <c r="AH182" s="25"/>
      <c r="AI182" s="96"/>
      <c r="AJ182" s="94"/>
      <c r="AK182" s="96"/>
      <c r="AL182" s="96"/>
      <c r="AM182" s="97"/>
      <c r="AN182" s="143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</row>
    <row r="183" spans="1:55" ht="15" customHeight="1">
      <c r="A183" s="142"/>
      <c r="B183" s="141"/>
      <c r="C183" s="149"/>
      <c r="D183" s="164"/>
      <c r="E183" s="155"/>
      <c r="F183" s="19"/>
      <c r="G183" s="16"/>
      <c r="H183" s="16"/>
      <c r="I183" s="16"/>
      <c r="J183" s="93"/>
      <c r="K183" s="93"/>
      <c r="L183" s="96"/>
      <c r="M183" s="94"/>
      <c r="N183" s="128"/>
      <c r="O183" s="96"/>
      <c r="P183" s="94"/>
      <c r="Q183" s="94"/>
      <c r="R183" s="94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94"/>
      <c r="AE183" s="94"/>
      <c r="AF183" s="94"/>
      <c r="AG183" s="25"/>
      <c r="AH183" s="25"/>
      <c r="AI183" s="96"/>
      <c r="AJ183" s="94"/>
      <c r="AK183" s="96"/>
      <c r="AL183" s="96"/>
      <c r="AM183" s="97"/>
      <c r="AN183" s="14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</row>
    <row r="184" spans="1:55" ht="15" customHeight="1">
      <c r="A184" s="142"/>
      <c r="B184" s="178"/>
      <c r="C184" s="149"/>
      <c r="D184" s="164"/>
      <c r="E184" s="165"/>
      <c r="F184" s="11"/>
      <c r="G184" s="11"/>
      <c r="H184" s="11"/>
      <c r="I184" s="11"/>
      <c r="J184" s="93"/>
      <c r="K184" s="93"/>
      <c r="L184" s="96"/>
      <c r="M184" s="93"/>
      <c r="N184" s="128"/>
      <c r="O184" s="96"/>
      <c r="P184" s="151"/>
      <c r="Q184" s="94"/>
      <c r="R184" s="94"/>
      <c r="S184" s="151"/>
      <c r="T184" s="94"/>
      <c r="U184" s="151"/>
      <c r="V184" s="151"/>
      <c r="W184" s="151"/>
      <c r="X184" s="151"/>
      <c r="Y184" s="151"/>
      <c r="Z184" s="151"/>
      <c r="AA184" s="151"/>
      <c r="AB184" s="94"/>
      <c r="AC184" s="151"/>
      <c r="AD184" s="94"/>
      <c r="AE184" s="94"/>
      <c r="AF184" s="94"/>
      <c r="AG184" s="151"/>
      <c r="AH184" s="151"/>
      <c r="AI184" s="96"/>
      <c r="AJ184" s="93"/>
      <c r="AK184" s="96"/>
      <c r="AL184" s="96"/>
      <c r="AM184" s="97"/>
      <c r="AN184" s="143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</row>
    <row r="185" spans="1:55" ht="15" customHeight="1">
      <c r="A185" s="142"/>
      <c r="B185" s="178"/>
      <c r="C185" s="149"/>
      <c r="D185" s="164"/>
      <c r="E185" s="165"/>
      <c r="F185" s="16"/>
      <c r="G185" s="11"/>
      <c r="H185" s="11"/>
      <c r="I185" s="11"/>
      <c r="J185" s="93"/>
      <c r="K185" s="93"/>
      <c r="L185" s="96"/>
      <c r="M185" s="94"/>
      <c r="N185" s="128"/>
      <c r="O185" s="96"/>
      <c r="P185" s="25"/>
      <c r="Q185" s="94"/>
      <c r="R185" s="94"/>
      <c r="S185" s="151"/>
      <c r="T185" s="94"/>
      <c r="U185" s="151"/>
      <c r="V185" s="151"/>
      <c r="W185" s="151"/>
      <c r="X185" s="151"/>
      <c r="Y185" s="151"/>
      <c r="Z185" s="151"/>
      <c r="AA185" s="151"/>
      <c r="AB185" s="94"/>
      <c r="AC185" s="151"/>
      <c r="AD185" s="94"/>
      <c r="AE185" s="94"/>
      <c r="AF185" s="94"/>
      <c r="AG185" s="25"/>
      <c r="AH185" s="25"/>
      <c r="AI185" s="96"/>
      <c r="AJ185" s="94"/>
      <c r="AK185" s="96"/>
      <c r="AL185" s="96"/>
      <c r="AM185" s="97"/>
      <c r="AN185" s="143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</row>
    <row r="186" spans="1:55" ht="15" customHeight="1">
      <c r="A186" s="142"/>
      <c r="B186" s="178"/>
      <c r="C186" s="149"/>
      <c r="D186" s="164"/>
      <c r="E186" s="165"/>
      <c r="F186" s="16"/>
      <c r="G186" s="11"/>
      <c r="H186" s="11"/>
      <c r="I186" s="11"/>
      <c r="J186" s="93"/>
      <c r="K186" s="93"/>
      <c r="L186" s="96"/>
      <c r="M186" s="93"/>
      <c r="N186" s="128"/>
      <c r="O186" s="96"/>
      <c r="P186" s="25"/>
      <c r="Q186" s="94"/>
      <c r="R186" s="94"/>
      <c r="S186" s="151"/>
      <c r="T186" s="94"/>
      <c r="U186" s="151"/>
      <c r="V186" s="151"/>
      <c r="W186" s="151"/>
      <c r="X186" s="151"/>
      <c r="Y186" s="151"/>
      <c r="Z186" s="151"/>
      <c r="AA186" s="151"/>
      <c r="AB186" s="94"/>
      <c r="AC186" s="151"/>
      <c r="AD186" s="94"/>
      <c r="AE186" s="94"/>
      <c r="AF186" s="94"/>
      <c r="AG186" s="25"/>
      <c r="AH186" s="25"/>
      <c r="AI186" s="96"/>
      <c r="AJ186" s="94"/>
      <c r="AK186" s="96"/>
      <c r="AL186" s="96"/>
      <c r="AM186" s="97"/>
      <c r="AN186" s="143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</row>
    <row r="187" spans="1:55" ht="15" customHeight="1">
      <c r="A187" s="142"/>
      <c r="B187" s="141"/>
      <c r="C187" s="149"/>
      <c r="D187" s="164"/>
      <c r="E187" s="165"/>
      <c r="F187" s="11"/>
      <c r="G187" s="11"/>
      <c r="H187" s="11"/>
      <c r="I187" s="11"/>
      <c r="J187" s="93"/>
      <c r="K187" s="93"/>
      <c r="L187" s="96"/>
      <c r="M187" s="93"/>
      <c r="N187" s="128"/>
      <c r="O187" s="96"/>
      <c r="P187" s="151"/>
      <c r="Q187" s="94"/>
      <c r="R187" s="94"/>
      <c r="S187" s="152"/>
      <c r="T187" s="151"/>
      <c r="U187" s="151"/>
      <c r="V187" s="151"/>
      <c r="W187" s="151"/>
      <c r="X187" s="152"/>
      <c r="Y187" s="151"/>
      <c r="Z187" s="151"/>
      <c r="AA187" s="151"/>
      <c r="AB187" s="151"/>
      <c r="AC187" s="151"/>
      <c r="AD187" s="94"/>
      <c r="AE187" s="94"/>
      <c r="AF187" s="94"/>
      <c r="AG187" s="151"/>
      <c r="AH187" s="151"/>
      <c r="AI187" s="96"/>
      <c r="AJ187" s="93"/>
      <c r="AK187" s="96"/>
      <c r="AL187" s="96"/>
      <c r="AM187" s="97"/>
      <c r="AN187" s="143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</row>
    <row r="188" spans="1:55" ht="15" customHeight="1">
      <c r="A188" s="142"/>
      <c r="B188" s="141"/>
      <c r="C188" s="149"/>
      <c r="D188" s="164"/>
      <c r="E188" s="165"/>
      <c r="F188" s="11"/>
      <c r="G188" s="179"/>
      <c r="H188" s="11"/>
      <c r="I188" s="11"/>
      <c r="J188" s="93"/>
      <c r="K188" s="93"/>
      <c r="L188" s="96"/>
      <c r="M188" s="93"/>
      <c r="N188" s="128"/>
      <c r="O188" s="96"/>
      <c r="P188" s="151"/>
      <c r="Q188" s="94"/>
      <c r="R188" s="94"/>
      <c r="S188" s="152"/>
      <c r="T188" s="151"/>
      <c r="U188" s="151"/>
      <c r="V188" s="151"/>
      <c r="W188" s="151"/>
      <c r="X188" s="152"/>
      <c r="Y188" s="151"/>
      <c r="Z188" s="151"/>
      <c r="AA188" s="151"/>
      <c r="AB188" s="151"/>
      <c r="AC188" s="151"/>
      <c r="AD188" s="94"/>
      <c r="AE188" s="94"/>
      <c r="AF188" s="94"/>
      <c r="AG188" s="151"/>
      <c r="AH188" s="151"/>
      <c r="AI188" s="96"/>
      <c r="AJ188" s="93"/>
      <c r="AK188" s="96"/>
      <c r="AL188" s="96"/>
      <c r="AM188" s="97"/>
      <c r="AN188" s="143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</row>
    <row r="189" spans="1:55" ht="15" customHeight="1">
      <c r="A189" s="142"/>
      <c r="B189" s="141"/>
      <c r="C189" s="149"/>
      <c r="D189" s="164"/>
      <c r="E189" s="165"/>
      <c r="F189" s="11"/>
      <c r="G189" s="11"/>
      <c r="H189" s="11"/>
      <c r="I189" s="11"/>
      <c r="J189" s="93"/>
      <c r="K189" s="93"/>
      <c r="L189" s="96"/>
      <c r="M189" s="93"/>
      <c r="N189" s="128"/>
      <c r="O189" s="96"/>
      <c r="P189" s="151"/>
      <c r="Q189" s="94"/>
      <c r="R189" s="94"/>
      <c r="S189" s="152"/>
      <c r="T189" s="151"/>
      <c r="U189" s="151"/>
      <c r="V189" s="151"/>
      <c r="W189" s="151"/>
      <c r="X189" s="152"/>
      <c r="Y189" s="151"/>
      <c r="Z189" s="151"/>
      <c r="AA189" s="151"/>
      <c r="AB189" s="151"/>
      <c r="AC189" s="151"/>
      <c r="AD189" s="94"/>
      <c r="AE189" s="94"/>
      <c r="AF189" s="94"/>
      <c r="AG189" s="151"/>
      <c r="AH189" s="151"/>
      <c r="AI189" s="96"/>
      <c r="AJ189" s="93"/>
      <c r="AK189" s="96"/>
      <c r="AL189" s="96"/>
      <c r="AM189" s="97"/>
      <c r="AN189" s="143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</row>
    <row r="190" spans="1:55" ht="15" customHeight="1">
      <c r="A190" s="142"/>
      <c r="B190" s="141"/>
      <c r="C190" s="149"/>
      <c r="D190" s="164"/>
      <c r="E190" s="165"/>
      <c r="F190" s="11"/>
      <c r="G190" s="11"/>
      <c r="H190" s="11"/>
      <c r="I190" s="11"/>
      <c r="J190" s="93"/>
      <c r="K190" s="93"/>
      <c r="L190" s="96"/>
      <c r="M190" s="93"/>
      <c r="N190" s="128"/>
      <c r="O190" s="96"/>
      <c r="P190" s="151"/>
      <c r="Q190" s="94"/>
      <c r="R190" s="94"/>
      <c r="S190" s="152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94"/>
      <c r="AE190" s="94"/>
      <c r="AF190" s="94"/>
      <c r="AG190" s="151"/>
      <c r="AH190" s="151"/>
      <c r="AI190" s="96"/>
      <c r="AJ190" s="93"/>
      <c r="AK190" s="96"/>
      <c r="AL190" s="96"/>
      <c r="AM190" s="97"/>
      <c r="AN190" s="143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</row>
    <row r="191" spans="1:55" ht="15" customHeight="1">
      <c r="A191" s="142"/>
      <c r="B191" s="141"/>
      <c r="C191" s="149"/>
      <c r="D191" s="164"/>
      <c r="E191" s="11"/>
      <c r="F191" s="180"/>
      <c r="G191" s="11"/>
      <c r="H191" s="11"/>
      <c r="I191" s="11"/>
      <c r="J191" s="93"/>
      <c r="K191" s="93"/>
      <c r="L191" s="96"/>
      <c r="M191" s="94"/>
      <c r="N191" s="128"/>
      <c r="O191" s="96"/>
      <c r="P191" s="25"/>
      <c r="Q191" s="94"/>
      <c r="R191" s="94"/>
      <c r="S191" s="25"/>
      <c r="T191" s="25"/>
      <c r="U191" s="25"/>
      <c r="V191" s="25"/>
      <c r="W191" s="25"/>
      <c r="X191" s="25"/>
      <c r="Y191" s="25"/>
      <c r="Z191" s="25"/>
      <c r="AA191" s="26"/>
      <c r="AB191" s="25"/>
      <c r="AC191" s="25"/>
      <c r="AD191" s="94"/>
      <c r="AE191" s="94"/>
      <c r="AF191" s="94"/>
      <c r="AG191" s="25"/>
      <c r="AH191" s="25"/>
      <c r="AI191" s="96"/>
      <c r="AJ191" s="94"/>
      <c r="AK191" s="96"/>
      <c r="AL191" s="96"/>
      <c r="AM191" s="97"/>
      <c r="AN191" s="143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</row>
    <row r="192" spans="1:55" ht="15" customHeight="1">
      <c r="A192" s="142"/>
      <c r="B192" s="141"/>
      <c r="C192" s="149"/>
      <c r="D192" s="164"/>
      <c r="E192" s="11"/>
      <c r="F192" s="180"/>
      <c r="G192" s="180"/>
      <c r="H192" s="180"/>
      <c r="I192" s="180"/>
      <c r="J192" s="93"/>
      <c r="K192" s="93"/>
      <c r="L192" s="96"/>
      <c r="M192" s="94"/>
      <c r="N192" s="128"/>
      <c r="O192" s="96"/>
      <c r="P192" s="26"/>
      <c r="Q192" s="94"/>
      <c r="R192" s="94"/>
      <c r="S192" s="25"/>
      <c r="T192" s="26"/>
      <c r="U192" s="25"/>
      <c r="V192" s="25"/>
      <c r="W192" s="25"/>
      <c r="X192" s="26"/>
      <c r="Y192" s="25"/>
      <c r="Z192" s="25"/>
      <c r="AA192" s="26"/>
      <c r="AB192" s="25"/>
      <c r="AC192" s="25"/>
      <c r="AD192" s="94"/>
      <c r="AE192" s="94"/>
      <c r="AF192" s="94"/>
      <c r="AG192" s="25"/>
      <c r="AH192" s="25"/>
      <c r="AI192" s="96"/>
      <c r="AJ192" s="94"/>
      <c r="AK192" s="96"/>
      <c r="AL192" s="96"/>
      <c r="AM192" s="97"/>
      <c r="AN192" s="143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</row>
    <row r="193" spans="1:55" ht="15" customHeight="1">
      <c r="A193" s="142"/>
      <c r="B193" s="141"/>
      <c r="C193" s="149"/>
      <c r="D193" s="164"/>
      <c r="E193" s="11"/>
      <c r="F193" s="180"/>
      <c r="G193" s="180"/>
      <c r="H193" s="180"/>
      <c r="I193" s="180"/>
      <c r="J193" s="93"/>
      <c r="K193" s="93"/>
      <c r="L193" s="96"/>
      <c r="M193" s="94"/>
      <c r="N193" s="128"/>
      <c r="O193" s="96"/>
      <c r="P193" s="26"/>
      <c r="Q193" s="94"/>
      <c r="R193" s="94"/>
      <c r="S193" s="25"/>
      <c r="T193" s="26"/>
      <c r="U193" s="25"/>
      <c r="V193" s="25"/>
      <c r="W193" s="25"/>
      <c r="X193" s="26"/>
      <c r="Y193" s="25"/>
      <c r="Z193" s="25"/>
      <c r="AA193" s="25"/>
      <c r="AB193" s="25"/>
      <c r="AC193" s="25"/>
      <c r="AD193" s="94"/>
      <c r="AE193" s="94"/>
      <c r="AF193" s="94"/>
      <c r="AG193" s="25"/>
      <c r="AH193" s="25"/>
      <c r="AI193" s="96"/>
      <c r="AJ193" s="94"/>
      <c r="AK193" s="96"/>
      <c r="AL193" s="96"/>
      <c r="AM193" s="97"/>
      <c r="AN193" s="14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</row>
    <row r="194" spans="1:55" ht="15" customHeight="1">
      <c r="A194" s="142"/>
      <c r="B194" s="156"/>
      <c r="C194" s="11"/>
      <c r="D194" s="149"/>
      <c r="E194" s="18"/>
      <c r="F194" s="16"/>
      <c r="G194" s="16"/>
      <c r="H194" s="16"/>
      <c r="I194" s="16"/>
      <c r="J194" s="93"/>
      <c r="K194" s="93"/>
      <c r="L194" s="96"/>
      <c r="M194" s="94"/>
      <c r="N194" s="128"/>
      <c r="O194" s="96"/>
      <c r="P194" s="25"/>
      <c r="Q194" s="26"/>
      <c r="R194" s="26"/>
      <c r="S194" s="25"/>
      <c r="T194" s="26"/>
      <c r="U194" s="26"/>
      <c r="V194" s="26"/>
      <c r="W194" s="26"/>
      <c r="X194" s="26"/>
      <c r="Y194" s="25"/>
      <c r="Z194" s="25"/>
      <c r="AA194" s="26"/>
      <c r="AB194" s="26"/>
      <c r="AC194" s="25"/>
      <c r="AD194" s="26"/>
      <c r="AE194" s="26"/>
      <c r="AF194" s="26"/>
      <c r="AG194" s="25"/>
      <c r="AH194" s="25"/>
      <c r="AI194" s="96"/>
      <c r="AJ194" s="94"/>
      <c r="AK194" s="96"/>
      <c r="AL194" s="96"/>
      <c r="AM194" s="97"/>
      <c r="AN194" s="143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</row>
    <row r="195" spans="1:55" ht="15" customHeight="1">
      <c r="A195" s="142"/>
      <c r="B195" s="156"/>
      <c r="C195" s="11"/>
      <c r="D195" s="149"/>
      <c r="E195" s="18"/>
      <c r="F195" s="16"/>
      <c r="G195" s="16"/>
      <c r="I195" s="16"/>
      <c r="J195" s="93"/>
      <c r="K195" s="93"/>
      <c r="L195" s="96"/>
      <c r="M195" s="94"/>
      <c r="N195" s="128"/>
      <c r="O195" s="96"/>
      <c r="P195" s="25"/>
      <c r="Q195" s="26"/>
      <c r="R195" s="26"/>
      <c r="S195" s="25"/>
      <c r="T195" s="26"/>
      <c r="U195" s="25"/>
      <c r="V195" s="25"/>
      <c r="W195" s="25"/>
      <c r="X195" s="26"/>
      <c r="Y195" s="25"/>
      <c r="Z195" s="25"/>
      <c r="AA195" s="25"/>
      <c r="AB195" s="26"/>
      <c r="AC195" s="25"/>
      <c r="AD195" s="26"/>
      <c r="AE195" s="26"/>
      <c r="AF195" s="26"/>
      <c r="AG195" s="25"/>
      <c r="AH195" s="25"/>
      <c r="AI195" s="96"/>
      <c r="AJ195" s="94"/>
      <c r="AK195" s="96"/>
      <c r="AL195" s="96"/>
      <c r="AM195" s="97"/>
      <c r="AN195" s="143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</row>
    <row r="196" spans="1:55" ht="15" customHeight="1">
      <c r="A196" s="142"/>
      <c r="B196" s="156"/>
      <c r="C196" s="149"/>
      <c r="D196" s="149"/>
      <c r="E196" s="18"/>
      <c r="F196" s="16"/>
      <c r="G196" s="16"/>
      <c r="H196" s="16"/>
      <c r="I196" s="16"/>
      <c r="J196" s="93"/>
      <c r="K196" s="93"/>
      <c r="L196" s="96"/>
      <c r="M196" s="94"/>
      <c r="N196" s="128"/>
      <c r="O196" s="96"/>
      <c r="P196" s="25"/>
      <c r="Q196" s="25"/>
      <c r="R196" s="25"/>
      <c r="S196" s="25"/>
      <c r="T196" s="25"/>
      <c r="U196" s="26"/>
      <c r="V196" s="26"/>
      <c r="W196" s="26"/>
      <c r="X196" s="25"/>
      <c r="Y196" s="25"/>
      <c r="Z196" s="25"/>
      <c r="AA196" s="26"/>
      <c r="AB196" s="25"/>
      <c r="AC196" s="25"/>
      <c r="AD196" s="25"/>
      <c r="AE196" s="26"/>
      <c r="AF196" s="26"/>
      <c r="AG196" s="25"/>
      <c r="AH196" s="25"/>
      <c r="AI196" s="96"/>
      <c r="AJ196" s="94"/>
      <c r="AK196" s="96"/>
      <c r="AL196" s="96"/>
      <c r="AM196" s="97"/>
      <c r="AN196" s="143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</row>
    <row r="197" spans="1:55" ht="15" customHeight="1">
      <c r="A197" s="142"/>
      <c r="B197" s="156"/>
      <c r="C197" s="149"/>
      <c r="D197" s="149"/>
      <c r="E197" s="18"/>
      <c r="F197" s="16"/>
      <c r="G197" s="16"/>
      <c r="H197" s="16"/>
      <c r="I197" s="16"/>
      <c r="J197" s="93"/>
      <c r="K197" s="93"/>
      <c r="L197" s="96"/>
      <c r="M197" s="94"/>
      <c r="N197" s="128"/>
      <c r="O197" s="96"/>
      <c r="P197" s="25"/>
      <c r="Q197" s="26"/>
      <c r="R197" s="26"/>
      <c r="S197" s="26"/>
      <c r="T197" s="26"/>
      <c r="U197" s="26"/>
      <c r="V197" s="26"/>
      <c r="W197" s="26"/>
      <c r="X197" s="26"/>
      <c r="Y197" s="25"/>
      <c r="Z197" s="25"/>
      <c r="AA197" s="25"/>
      <c r="AB197" s="26"/>
      <c r="AC197" s="25"/>
      <c r="AD197" s="26"/>
      <c r="AE197" s="26"/>
      <c r="AF197" s="26"/>
      <c r="AG197" s="25"/>
      <c r="AH197" s="25"/>
      <c r="AI197" s="96"/>
      <c r="AJ197" s="94"/>
      <c r="AK197" s="96"/>
      <c r="AL197" s="96"/>
      <c r="AM197" s="97"/>
      <c r="AN197" s="143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</row>
    <row r="198" spans="1:55" ht="15" customHeight="1">
      <c r="A198" s="142"/>
      <c r="B198" s="156"/>
      <c r="C198" s="149"/>
      <c r="D198" s="149"/>
      <c r="E198" s="18"/>
      <c r="F198" s="16"/>
      <c r="G198" s="16"/>
      <c r="H198" s="16"/>
      <c r="I198" s="16"/>
      <c r="J198" s="93"/>
      <c r="K198" s="93"/>
      <c r="L198" s="96"/>
      <c r="M198" s="94"/>
      <c r="N198" s="128"/>
      <c r="O198" s="96"/>
      <c r="P198" s="25"/>
      <c r="Q198" s="26"/>
      <c r="R198" s="26"/>
      <c r="S198" s="25"/>
      <c r="T198" s="26"/>
      <c r="U198" s="26"/>
      <c r="V198" s="26"/>
      <c r="W198" s="26"/>
      <c r="X198" s="26"/>
      <c r="Y198" s="25"/>
      <c r="Z198" s="25"/>
      <c r="AA198" s="26"/>
      <c r="AB198" s="26"/>
      <c r="AC198" s="25"/>
      <c r="AD198" s="26"/>
      <c r="AE198" s="26"/>
      <c r="AF198" s="26"/>
      <c r="AG198" s="25"/>
      <c r="AH198" s="25"/>
      <c r="AI198" s="96"/>
      <c r="AJ198" s="94"/>
      <c r="AK198" s="96"/>
      <c r="AL198" s="96"/>
      <c r="AM198" s="97"/>
      <c r="AN198" s="143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</row>
    <row r="199" spans="1:55" ht="15" customHeight="1">
      <c r="A199" s="142"/>
      <c r="B199" s="156"/>
      <c r="C199" s="149"/>
      <c r="D199" s="149"/>
      <c r="E199" s="18"/>
      <c r="F199" s="16"/>
      <c r="G199" s="16"/>
      <c r="H199" s="16"/>
      <c r="I199" s="16"/>
      <c r="J199" s="93"/>
      <c r="K199" s="93"/>
      <c r="L199" s="96"/>
      <c r="M199" s="94"/>
      <c r="N199" s="128"/>
      <c r="O199" s="96"/>
      <c r="P199" s="25"/>
      <c r="Q199" s="26"/>
      <c r="R199" s="26"/>
      <c r="S199" s="25"/>
      <c r="T199" s="26"/>
      <c r="U199" s="26"/>
      <c r="V199" s="26"/>
      <c r="W199" s="26"/>
      <c r="X199" s="26"/>
      <c r="Y199" s="25"/>
      <c r="Z199" s="25"/>
      <c r="AA199" s="26"/>
      <c r="AB199" s="26"/>
      <c r="AC199" s="25"/>
      <c r="AD199" s="26"/>
      <c r="AE199" s="26"/>
      <c r="AF199" s="26"/>
      <c r="AG199" s="25"/>
      <c r="AH199" s="25"/>
      <c r="AI199" s="96"/>
      <c r="AJ199" s="94"/>
      <c r="AK199" s="96"/>
      <c r="AL199" s="96"/>
      <c r="AM199" s="97"/>
      <c r="AN199" s="143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</row>
    <row r="200" spans="1:55" ht="15" customHeight="1">
      <c r="A200" s="142"/>
      <c r="B200" s="156"/>
      <c r="C200" s="149"/>
      <c r="D200" s="149"/>
      <c r="E200" s="18"/>
      <c r="F200" s="16"/>
      <c r="G200" s="16"/>
      <c r="H200" s="16"/>
      <c r="I200" s="16"/>
      <c r="J200" s="93"/>
      <c r="K200" s="93"/>
      <c r="L200" s="96"/>
      <c r="M200" s="94"/>
      <c r="N200" s="128"/>
      <c r="O200" s="96"/>
      <c r="P200" s="25"/>
      <c r="Q200" s="26"/>
      <c r="R200" s="26"/>
      <c r="S200" s="25"/>
      <c r="T200" s="26"/>
      <c r="U200" s="26"/>
      <c r="V200" s="26"/>
      <c r="W200" s="26"/>
      <c r="X200" s="26"/>
      <c r="Y200" s="25"/>
      <c r="Z200" s="25"/>
      <c r="AA200" s="26"/>
      <c r="AB200" s="26"/>
      <c r="AC200" s="25"/>
      <c r="AD200" s="26"/>
      <c r="AE200" s="26"/>
      <c r="AF200" s="26"/>
      <c r="AG200" s="25"/>
      <c r="AH200" s="25"/>
      <c r="AI200" s="96"/>
      <c r="AJ200" s="94"/>
      <c r="AK200" s="96"/>
      <c r="AL200" s="96"/>
      <c r="AM200" s="97"/>
      <c r="AN200" s="143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</row>
    <row r="201" spans="1:55" ht="15" customHeight="1">
      <c r="A201" s="142"/>
      <c r="B201" s="156"/>
      <c r="C201" s="149"/>
      <c r="D201" s="149"/>
      <c r="E201" s="18"/>
      <c r="F201" s="18"/>
      <c r="G201" s="16"/>
      <c r="H201" s="16"/>
      <c r="I201" s="16"/>
      <c r="J201" s="93"/>
      <c r="K201" s="93"/>
      <c r="L201" s="96"/>
      <c r="M201" s="94"/>
      <c r="N201" s="128"/>
      <c r="O201" s="96"/>
      <c r="P201" s="25"/>
      <c r="Q201" s="26"/>
      <c r="R201" s="26"/>
      <c r="S201" s="26"/>
      <c r="T201" s="26"/>
      <c r="U201" s="94"/>
      <c r="V201" s="94"/>
      <c r="W201" s="94"/>
      <c r="X201" s="94"/>
      <c r="Y201" s="25"/>
      <c r="Z201" s="25"/>
      <c r="AA201" s="25"/>
      <c r="AB201" s="26"/>
      <c r="AC201" s="94"/>
      <c r="AD201" s="26"/>
      <c r="AE201" s="26"/>
      <c r="AF201" s="26"/>
      <c r="AG201" s="25"/>
      <c r="AH201" s="25"/>
      <c r="AI201" s="96"/>
      <c r="AJ201" s="94"/>
      <c r="AK201" s="96"/>
      <c r="AL201" s="96"/>
      <c r="AM201" s="97"/>
      <c r="AN201" s="143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</row>
    <row r="202" spans="1:55" ht="15" customHeight="1">
      <c r="A202" s="142"/>
      <c r="B202" s="156"/>
      <c r="C202" s="149"/>
      <c r="D202" s="149"/>
      <c r="E202" s="18"/>
      <c r="F202" s="16"/>
      <c r="G202" s="16"/>
      <c r="H202" s="16"/>
      <c r="I202" s="16"/>
      <c r="J202" s="93"/>
      <c r="K202" s="93"/>
      <c r="L202" s="96"/>
      <c r="M202" s="94"/>
      <c r="N202" s="128"/>
      <c r="O202" s="96"/>
      <c r="P202" s="25"/>
      <c r="Q202" s="26"/>
      <c r="R202" s="26"/>
      <c r="S202" s="26"/>
      <c r="T202" s="26"/>
      <c r="U202" s="26"/>
      <c r="V202" s="26"/>
      <c r="W202" s="26"/>
      <c r="X202" s="26"/>
      <c r="Y202" s="25"/>
      <c r="Z202" s="25"/>
      <c r="AA202" s="26"/>
      <c r="AB202" s="26"/>
      <c r="AC202" s="25"/>
      <c r="AD202" s="26"/>
      <c r="AE202" s="26"/>
      <c r="AF202" s="26"/>
      <c r="AG202" s="25"/>
      <c r="AH202" s="25"/>
      <c r="AI202" s="96"/>
      <c r="AJ202" s="94"/>
      <c r="AK202" s="96"/>
      <c r="AL202" s="96"/>
      <c r="AM202" s="97"/>
      <c r="AN202" s="143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</row>
    <row r="203" spans="1:55" ht="15" customHeight="1">
      <c r="A203" s="142"/>
      <c r="B203" s="156"/>
      <c r="C203" s="149"/>
      <c r="D203" s="149"/>
      <c r="E203" s="18"/>
      <c r="F203" s="16"/>
      <c r="G203" s="16"/>
      <c r="H203" s="16"/>
      <c r="I203" s="16"/>
      <c r="J203" s="93"/>
      <c r="K203" s="93"/>
      <c r="L203" s="96"/>
      <c r="M203" s="94"/>
      <c r="N203" s="128"/>
      <c r="O203" s="96"/>
      <c r="P203" s="25"/>
      <c r="Q203" s="26"/>
      <c r="R203" s="26"/>
      <c r="S203" s="25"/>
      <c r="T203" s="26"/>
      <c r="U203" s="26"/>
      <c r="V203" s="26"/>
      <c r="W203" s="26"/>
      <c r="X203" s="26"/>
      <c r="Y203" s="25"/>
      <c r="Z203" s="25"/>
      <c r="AA203" s="25"/>
      <c r="AB203" s="26"/>
      <c r="AC203" s="25"/>
      <c r="AD203" s="25"/>
      <c r="AE203" s="26"/>
      <c r="AF203" s="26"/>
      <c r="AG203" s="25"/>
      <c r="AH203" s="25"/>
      <c r="AI203" s="96"/>
      <c r="AJ203" s="94"/>
      <c r="AK203" s="96"/>
      <c r="AL203" s="96"/>
      <c r="AM203" s="97"/>
      <c r="AN203" s="14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</row>
    <row r="204" spans="1:55" ht="14.25" customHeight="1">
      <c r="A204" s="142"/>
      <c r="B204" s="156"/>
      <c r="C204" s="11"/>
      <c r="D204" s="11"/>
      <c r="E204" s="18"/>
      <c r="F204" s="16"/>
      <c r="G204" s="48"/>
      <c r="H204" s="42"/>
      <c r="I204" s="47"/>
      <c r="J204" s="93"/>
      <c r="K204" s="93"/>
      <c r="L204" s="96"/>
      <c r="M204" s="94"/>
      <c r="N204" s="128"/>
      <c r="O204" s="96"/>
      <c r="P204" s="26"/>
      <c r="Q204" s="26"/>
      <c r="R204" s="26"/>
      <c r="S204" s="26"/>
      <c r="T204" s="26"/>
      <c r="U204" s="26"/>
      <c r="V204" s="26"/>
      <c r="W204" s="26"/>
      <c r="X204" s="26"/>
      <c r="Y204" s="25"/>
      <c r="Z204" s="25"/>
      <c r="AA204" s="25"/>
      <c r="AB204" s="25"/>
      <c r="AC204" s="25"/>
      <c r="AD204" s="26"/>
      <c r="AE204" s="26"/>
      <c r="AF204" s="26"/>
      <c r="AG204" s="25"/>
      <c r="AH204" s="25"/>
      <c r="AI204" s="96"/>
      <c r="AJ204" s="94"/>
      <c r="AK204" s="96"/>
      <c r="AL204" s="24"/>
      <c r="AM204" s="97"/>
      <c r="AN204" s="143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</row>
    <row r="205" spans="1:55" ht="14.25" customHeight="1">
      <c r="A205" s="142"/>
      <c r="B205" s="141"/>
      <c r="C205" s="149"/>
      <c r="D205" s="164"/>
      <c r="E205" s="165"/>
      <c r="F205" s="11"/>
      <c r="G205" s="11"/>
      <c r="H205" s="11"/>
      <c r="I205" s="11"/>
      <c r="J205" s="93"/>
      <c r="K205" s="93"/>
      <c r="L205" s="96"/>
      <c r="M205" s="93"/>
      <c r="N205" s="128"/>
      <c r="O205" s="96"/>
      <c r="P205" s="151"/>
      <c r="Q205" s="94"/>
      <c r="R205" s="94"/>
      <c r="S205" s="94"/>
      <c r="T205" s="94"/>
      <c r="U205" s="94"/>
      <c r="V205" s="94"/>
      <c r="W205" s="94"/>
      <c r="X205" s="94"/>
      <c r="Y205" s="151"/>
      <c r="Z205" s="151"/>
      <c r="AA205" s="94"/>
      <c r="AB205" s="94"/>
      <c r="AC205" s="151"/>
      <c r="AD205" s="94"/>
      <c r="AE205" s="94"/>
      <c r="AF205" s="94"/>
      <c r="AG205" s="151"/>
      <c r="AH205" s="151"/>
      <c r="AI205" s="96"/>
      <c r="AJ205" s="93"/>
      <c r="AK205" s="96"/>
      <c r="AL205" s="96"/>
      <c r="AM205" s="97"/>
      <c r="AN205" s="143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</row>
    <row r="206" spans="1:55" ht="14.25" customHeight="1">
      <c r="A206" s="142"/>
      <c r="B206" s="141"/>
      <c r="C206" s="149"/>
      <c r="D206" s="164"/>
      <c r="E206" s="11"/>
      <c r="F206" s="16"/>
      <c r="G206" s="16"/>
      <c r="H206" s="16"/>
      <c r="I206" s="16"/>
      <c r="J206" s="93"/>
      <c r="K206" s="93"/>
      <c r="L206" s="96"/>
      <c r="M206" s="94"/>
      <c r="N206" s="128"/>
      <c r="O206" s="96"/>
      <c r="P206" s="25"/>
      <c r="Q206" s="94"/>
      <c r="R206" s="94"/>
      <c r="S206" s="94"/>
      <c r="T206" s="94"/>
      <c r="U206" s="94"/>
      <c r="V206" s="94"/>
      <c r="W206" s="94"/>
      <c r="X206" s="94"/>
      <c r="Y206" s="25"/>
      <c r="Z206" s="25"/>
      <c r="AA206" s="94"/>
      <c r="AB206" s="94"/>
      <c r="AC206" s="25"/>
      <c r="AD206" s="94"/>
      <c r="AE206" s="94"/>
      <c r="AF206" s="94"/>
      <c r="AG206" s="25"/>
      <c r="AH206" s="25"/>
      <c r="AI206" s="96"/>
      <c r="AJ206" s="93"/>
      <c r="AK206" s="96"/>
      <c r="AL206" s="96"/>
      <c r="AM206" s="97"/>
      <c r="AN206" s="143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</row>
    <row r="207" spans="1:55" ht="14.25" customHeight="1">
      <c r="A207" s="142"/>
      <c r="B207" s="141"/>
      <c r="C207" s="149"/>
      <c r="D207" s="164"/>
      <c r="E207" s="11"/>
      <c r="F207" s="16"/>
      <c r="G207" s="16"/>
      <c r="H207" s="16"/>
      <c r="I207" s="16"/>
      <c r="J207" s="93"/>
      <c r="K207" s="93"/>
      <c r="L207" s="96"/>
      <c r="M207" s="94"/>
      <c r="N207" s="128"/>
      <c r="O207" s="96"/>
      <c r="P207" s="25"/>
      <c r="Q207" s="94"/>
      <c r="R207" s="94"/>
      <c r="S207" s="25"/>
      <c r="T207" s="25"/>
      <c r="U207" s="25"/>
      <c r="V207" s="25"/>
      <c r="W207" s="25"/>
      <c r="X207" s="26"/>
      <c r="Y207" s="25"/>
      <c r="Z207" s="25"/>
      <c r="AA207" s="25"/>
      <c r="AB207" s="25"/>
      <c r="AC207" s="25"/>
      <c r="AD207" s="94"/>
      <c r="AE207" s="94"/>
      <c r="AF207" s="94"/>
      <c r="AG207" s="25"/>
      <c r="AH207" s="25"/>
      <c r="AI207" s="96"/>
      <c r="AJ207" s="94"/>
      <c r="AK207" s="96"/>
      <c r="AL207" s="96"/>
      <c r="AM207" s="97"/>
      <c r="AN207" s="143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</row>
    <row r="208" spans="1:55" ht="14.25" customHeight="1">
      <c r="A208" s="142"/>
      <c r="B208" s="141"/>
      <c r="C208" s="149"/>
      <c r="D208" s="164"/>
      <c r="E208" s="11"/>
      <c r="F208" s="16"/>
      <c r="G208" s="16"/>
      <c r="H208" s="16"/>
      <c r="I208" s="16"/>
      <c r="J208" s="93"/>
      <c r="K208" s="93"/>
      <c r="L208" s="96"/>
      <c r="M208" s="94"/>
      <c r="N208" s="128"/>
      <c r="O208" s="96"/>
      <c r="P208" s="25"/>
      <c r="Q208" s="94"/>
      <c r="R208" s="94"/>
      <c r="S208" s="25"/>
      <c r="T208" s="26"/>
      <c r="U208" s="26"/>
      <c r="V208" s="26"/>
      <c r="W208" s="26"/>
      <c r="X208" s="26"/>
      <c r="Y208" s="25"/>
      <c r="Z208" s="25"/>
      <c r="AA208" s="25"/>
      <c r="AB208" s="26"/>
      <c r="AC208" s="25"/>
      <c r="AD208" s="94"/>
      <c r="AE208" s="94"/>
      <c r="AF208" s="94"/>
      <c r="AG208" s="25"/>
      <c r="AH208" s="25"/>
      <c r="AI208" s="96"/>
      <c r="AJ208" s="94"/>
      <c r="AK208" s="96"/>
      <c r="AL208" s="96"/>
      <c r="AM208" s="97"/>
      <c r="AN208" s="143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</row>
    <row r="209" spans="1:55" ht="15" customHeight="1">
      <c r="A209" s="142"/>
      <c r="B209" s="141"/>
      <c r="C209" s="149"/>
      <c r="D209" s="164"/>
      <c r="E209" s="165"/>
      <c r="F209" s="11"/>
      <c r="G209" s="11"/>
      <c r="H209" s="11"/>
      <c r="I209" s="11"/>
      <c r="J209" s="93"/>
      <c r="K209" s="93"/>
      <c r="L209" s="96"/>
      <c r="M209" s="93"/>
      <c r="N209" s="128"/>
      <c r="O209" s="96"/>
      <c r="P209" s="151"/>
      <c r="Q209" s="94"/>
      <c r="R209" s="94"/>
      <c r="S209" s="151"/>
      <c r="T209" s="152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94"/>
      <c r="AE209" s="94"/>
      <c r="AF209" s="94"/>
      <c r="AG209" s="151"/>
      <c r="AH209" s="151"/>
      <c r="AI209" s="96"/>
      <c r="AJ209" s="93"/>
      <c r="AK209" s="96"/>
      <c r="AL209" s="96"/>
      <c r="AM209" s="97"/>
      <c r="AN209" s="143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</row>
    <row r="210" spans="1:55" ht="15" customHeight="1">
      <c r="A210" s="142"/>
      <c r="B210" s="141"/>
      <c r="C210" s="149"/>
      <c r="D210" s="164"/>
      <c r="E210" s="11"/>
      <c r="F210" s="16"/>
      <c r="G210" s="11"/>
      <c r="H210" s="11"/>
      <c r="I210" s="11"/>
      <c r="J210" s="93"/>
      <c r="K210" s="93"/>
      <c r="L210" s="96"/>
      <c r="M210" s="94"/>
      <c r="N210" s="128"/>
      <c r="O210" s="96"/>
      <c r="P210" s="25"/>
      <c r="Q210" s="94"/>
      <c r="R210" s="94"/>
      <c r="S210" s="94"/>
      <c r="T210" s="152"/>
      <c r="U210" s="25"/>
      <c r="V210" s="25"/>
      <c r="W210" s="25"/>
      <c r="X210" s="25"/>
      <c r="Y210" s="25"/>
      <c r="Z210" s="25"/>
      <c r="AA210" s="25"/>
      <c r="AB210" s="25"/>
      <c r="AC210" s="25"/>
      <c r="AD210" s="94"/>
      <c r="AE210" s="94"/>
      <c r="AF210" s="94"/>
      <c r="AG210" s="25"/>
      <c r="AH210" s="25"/>
      <c r="AI210" s="96"/>
      <c r="AJ210" s="94"/>
      <c r="AK210" s="96"/>
      <c r="AL210" s="96"/>
      <c r="AM210" s="97"/>
      <c r="AN210" s="143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</row>
    <row r="211" spans="1:55" ht="15" customHeight="1">
      <c r="A211" s="142"/>
      <c r="B211" s="141"/>
      <c r="C211" s="149"/>
      <c r="D211" s="164"/>
      <c r="E211" s="11"/>
      <c r="F211" s="16"/>
      <c r="G211" s="11"/>
      <c r="H211" s="11"/>
      <c r="I211" s="11"/>
      <c r="J211" s="93"/>
      <c r="K211" s="93"/>
      <c r="L211" s="96"/>
      <c r="M211" s="93"/>
      <c r="N211" s="128"/>
      <c r="O211" s="96"/>
      <c r="P211" s="25"/>
      <c r="Q211" s="94"/>
      <c r="R211" s="94"/>
      <c r="S211" s="25"/>
      <c r="T211" s="152"/>
      <c r="U211" s="25"/>
      <c r="V211" s="25"/>
      <c r="W211" s="25"/>
      <c r="X211" s="25"/>
      <c r="Y211" s="25"/>
      <c r="Z211" s="25"/>
      <c r="AA211" s="25"/>
      <c r="AB211" s="25"/>
      <c r="AC211" s="25"/>
      <c r="AD211" s="94"/>
      <c r="AE211" s="94"/>
      <c r="AF211" s="94"/>
      <c r="AG211" s="25"/>
      <c r="AH211" s="25"/>
      <c r="AI211" s="96"/>
      <c r="AJ211" s="94"/>
      <c r="AK211" s="96"/>
      <c r="AL211" s="96"/>
      <c r="AM211" s="97"/>
      <c r="AN211" s="143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</row>
    <row r="212" spans="1:55" ht="15" customHeight="1">
      <c r="A212" s="142"/>
      <c r="B212" s="141"/>
      <c r="C212" s="149"/>
      <c r="D212" s="164"/>
      <c r="E212" s="11"/>
      <c r="F212" s="16"/>
      <c r="G212" s="11"/>
      <c r="H212" s="11"/>
      <c r="I212" s="11"/>
      <c r="J212" s="93"/>
      <c r="K212" s="93"/>
      <c r="L212" s="96"/>
      <c r="M212" s="94"/>
      <c r="N212" s="128"/>
      <c r="O212" s="96"/>
      <c r="P212" s="25"/>
      <c r="Q212" s="94"/>
      <c r="R212" s="94"/>
      <c r="S212" s="25"/>
      <c r="T212" s="152"/>
      <c r="U212" s="25"/>
      <c r="V212" s="25"/>
      <c r="W212" s="25"/>
      <c r="X212" s="25"/>
      <c r="Y212" s="25"/>
      <c r="Z212" s="25"/>
      <c r="AA212" s="25"/>
      <c r="AB212" s="25"/>
      <c r="AC212" s="25"/>
      <c r="AD212" s="94"/>
      <c r="AE212" s="94"/>
      <c r="AF212" s="94"/>
      <c r="AG212" s="25"/>
      <c r="AH212" s="25"/>
      <c r="AI212" s="96"/>
      <c r="AJ212" s="94"/>
      <c r="AK212" s="96"/>
      <c r="AL212" s="96"/>
      <c r="AM212" s="97"/>
      <c r="AN212" s="143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</row>
    <row r="213" spans="1:55" ht="15" customHeight="1">
      <c r="A213" s="142"/>
      <c r="B213" s="141"/>
      <c r="C213" s="149"/>
      <c r="D213" s="164"/>
      <c r="E213" s="11"/>
      <c r="F213" s="16"/>
      <c r="G213" s="16"/>
      <c r="H213" s="11"/>
      <c r="I213" s="11"/>
      <c r="J213" s="93"/>
      <c r="K213" s="93"/>
      <c r="L213" s="96"/>
      <c r="M213" s="93"/>
      <c r="N213" s="128"/>
      <c r="O213" s="96"/>
      <c r="P213" s="25"/>
      <c r="Q213" s="94"/>
      <c r="R213" s="94"/>
      <c r="S213" s="25"/>
      <c r="T213" s="152"/>
      <c r="U213" s="25"/>
      <c r="V213" s="25"/>
      <c r="W213" s="25"/>
      <c r="X213" s="25"/>
      <c r="Y213" s="25"/>
      <c r="Z213" s="25"/>
      <c r="AA213" s="25"/>
      <c r="AB213" s="25"/>
      <c r="AC213" s="25"/>
      <c r="AD213" s="94"/>
      <c r="AE213" s="94"/>
      <c r="AF213" s="94"/>
      <c r="AG213" s="25"/>
      <c r="AH213" s="25"/>
      <c r="AI213" s="96"/>
      <c r="AJ213" s="94"/>
      <c r="AK213" s="96"/>
      <c r="AL213" s="96"/>
      <c r="AM213" s="97"/>
      <c r="AN213" s="14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</row>
    <row r="214" spans="1:55" ht="15" customHeight="1">
      <c r="A214" s="142"/>
      <c r="B214" s="141"/>
      <c r="C214" s="149"/>
      <c r="D214" s="164"/>
      <c r="E214" s="11"/>
      <c r="F214" s="16"/>
      <c r="G214" s="16"/>
      <c r="H214" s="11"/>
      <c r="I214" s="11"/>
      <c r="J214" s="93"/>
      <c r="K214" s="93"/>
      <c r="L214" s="96"/>
      <c r="M214" s="94"/>
      <c r="N214" s="128"/>
      <c r="O214" s="96"/>
      <c r="P214" s="25"/>
      <c r="Q214" s="94"/>
      <c r="R214" s="94"/>
      <c r="S214" s="25"/>
      <c r="T214" s="152"/>
      <c r="U214" s="25"/>
      <c r="V214" s="25"/>
      <c r="W214" s="25"/>
      <c r="X214" s="25"/>
      <c r="Y214" s="25"/>
      <c r="Z214" s="25"/>
      <c r="AA214" s="25"/>
      <c r="AB214" s="25"/>
      <c r="AC214" s="25"/>
      <c r="AD214" s="94"/>
      <c r="AE214" s="94"/>
      <c r="AF214" s="94"/>
      <c r="AG214" s="25"/>
      <c r="AH214" s="25"/>
      <c r="AI214" s="96"/>
      <c r="AJ214" s="94"/>
      <c r="AK214" s="96"/>
      <c r="AL214" s="96"/>
      <c r="AM214" s="97"/>
      <c r="AN214" s="143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</row>
    <row r="215" spans="1:55" ht="15" customHeight="1">
      <c r="A215" s="142"/>
      <c r="B215" s="141"/>
      <c r="C215" s="149"/>
      <c r="D215" s="164"/>
      <c r="E215" s="165"/>
      <c r="F215" s="11"/>
      <c r="G215" s="11"/>
      <c r="H215" s="11"/>
      <c r="I215" s="11"/>
      <c r="J215" s="93"/>
      <c r="K215" s="93"/>
      <c r="L215" s="96"/>
      <c r="M215" s="93"/>
      <c r="N215" s="128"/>
      <c r="O215" s="96"/>
      <c r="P215" s="151"/>
      <c r="Q215" s="94"/>
      <c r="R215" s="94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94"/>
      <c r="AE215" s="94"/>
      <c r="AF215" s="94"/>
      <c r="AG215" s="151"/>
      <c r="AH215" s="151"/>
      <c r="AI215" s="96"/>
      <c r="AJ215" s="93"/>
      <c r="AK215" s="96"/>
      <c r="AL215" s="96"/>
      <c r="AM215" s="97"/>
      <c r="AN215" s="143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</row>
    <row r="216" spans="1:55" ht="15" customHeight="1">
      <c r="A216" s="142"/>
      <c r="B216" s="141"/>
      <c r="C216" s="149"/>
      <c r="D216" s="149"/>
      <c r="E216" s="165"/>
      <c r="F216" s="11"/>
      <c r="G216" s="11"/>
      <c r="H216" s="69"/>
      <c r="I216" s="11"/>
      <c r="J216" s="93"/>
      <c r="K216" s="93"/>
      <c r="L216" s="96"/>
      <c r="M216" s="93"/>
      <c r="N216" s="128"/>
      <c r="O216" s="96"/>
      <c r="P216" s="151"/>
      <c r="Q216" s="94"/>
      <c r="R216" s="94"/>
      <c r="S216" s="152"/>
      <c r="T216" s="152"/>
      <c r="U216" s="152"/>
      <c r="V216" s="152"/>
      <c r="W216" s="152"/>
      <c r="X216" s="152"/>
      <c r="Y216" s="151"/>
      <c r="Z216" s="151"/>
      <c r="AA216" s="151"/>
      <c r="AB216" s="152"/>
      <c r="AC216" s="151"/>
      <c r="AD216" s="94"/>
      <c r="AE216" s="94"/>
      <c r="AF216" s="94"/>
      <c r="AG216" s="151"/>
      <c r="AH216" s="151"/>
      <c r="AI216" s="96"/>
      <c r="AJ216" s="93"/>
      <c r="AK216" s="96"/>
      <c r="AL216" s="96"/>
      <c r="AM216" s="97"/>
      <c r="AN216" s="181"/>
      <c r="AO216" s="8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</row>
    <row r="217" spans="1:55" ht="15" customHeight="1">
      <c r="A217" s="142"/>
      <c r="B217" s="141"/>
      <c r="C217" s="149"/>
      <c r="D217" s="149"/>
      <c r="E217" s="11"/>
      <c r="F217" s="11"/>
      <c r="G217" s="11"/>
      <c r="H217" s="69"/>
      <c r="I217" s="11"/>
      <c r="J217" s="93"/>
      <c r="K217" s="93"/>
      <c r="L217" s="96"/>
      <c r="M217" s="93"/>
      <c r="N217" s="128"/>
      <c r="O217" s="96"/>
      <c r="P217" s="25"/>
      <c r="Q217" s="94"/>
      <c r="R217" s="94"/>
      <c r="S217" s="152"/>
      <c r="T217" s="152"/>
      <c r="U217" s="152"/>
      <c r="V217" s="152"/>
      <c r="W217" s="152"/>
      <c r="X217" s="152"/>
      <c r="Y217" s="151"/>
      <c r="Z217" s="151"/>
      <c r="AA217" s="151"/>
      <c r="AB217" s="152"/>
      <c r="AC217" s="151"/>
      <c r="AD217" s="94"/>
      <c r="AE217" s="94"/>
      <c r="AF217" s="94"/>
      <c r="AG217" s="25"/>
      <c r="AH217" s="25"/>
      <c r="AI217" s="96"/>
      <c r="AJ217" s="94"/>
      <c r="AK217" s="96"/>
      <c r="AL217" s="96"/>
      <c r="AM217" s="97"/>
      <c r="AN217" s="181"/>
      <c r="AO217" s="86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</row>
    <row r="218" spans="1:55" ht="15" customHeight="1">
      <c r="A218" s="142"/>
      <c r="B218" s="141"/>
      <c r="C218" s="149"/>
      <c r="D218" s="149"/>
      <c r="E218" s="11"/>
      <c r="F218" s="16"/>
      <c r="G218" s="11"/>
      <c r="H218" s="69"/>
      <c r="I218" s="11"/>
      <c r="J218" s="93"/>
      <c r="K218" s="93"/>
      <c r="L218" s="96"/>
      <c r="M218" s="93"/>
      <c r="N218" s="128"/>
      <c r="O218" s="96"/>
      <c r="P218" s="26"/>
      <c r="Q218" s="94"/>
      <c r="R218" s="94"/>
      <c r="S218" s="152"/>
      <c r="T218" s="152"/>
      <c r="U218" s="152"/>
      <c r="V218" s="152"/>
      <c r="W218" s="152"/>
      <c r="X218" s="152"/>
      <c r="Y218" s="151"/>
      <c r="Z218" s="151"/>
      <c r="AA218" s="151"/>
      <c r="AB218" s="152"/>
      <c r="AC218" s="151"/>
      <c r="AD218" s="94"/>
      <c r="AE218" s="94"/>
      <c r="AF218" s="94"/>
      <c r="AG218" s="25"/>
      <c r="AH218" s="25"/>
      <c r="AI218" s="96"/>
      <c r="AJ218" s="94"/>
      <c r="AK218" s="96"/>
      <c r="AL218" s="96"/>
      <c r="AM218" s="97"/>
      <c r="AN218" s="181"/>
      <c r="AO218" s="86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</row>
    <row r="219" spans="1:55" ht="15" customHeight="1">
      <c r="A219" s="142"/>
      <c r="B219" s="141"/>
      <c r="C219" s="149"/>
      <c r="D219" s="149"/>
      <c r="E219" s="11"/>
      <c r="F219" s="16"/>
      <c r="G219" s="11"/>
      <c r="H219" s="69"/>
      <c r="I219" s="11"/>
      <c r="J219" s="93"/>
      <c r="K219" s="93"/>
      <c r="L219" s="96"/>
      <c r="M219" s="93"/>
      <c r="N219" s="128"/>
      <c r="O219" s="96"/>
      <c r="P219" s="25"/>
      <c r="Q219" s="94"/>
      <c r="R219" s="94"/>
      <c r="S219" s="152"/>
      <c r="T219" s="152"/>
      <c r="U219" s="152"/>
      <c r="V219" s="152"/>
      <c r="W219" s="152"/>
      <c r="X219" s="152"/>
      <c r="Y219" s="151"/>
      <c r="Z219" s="151"/>
      <c r="AA219" s="151"/>
      <c r="AB219" s="152"/>
      <c r="AC219" s="151"/>
      <c r="AD219" s="94"/>
      <c r="AE219" s="94"/>
      <c r="AF219" s="94"/>
      <c r="AG219" s="25"/>
      <c r="AH219" s="25"/>
      <c r="AI219" s="96"/>
      <c r="AJ219" s="94"/>
      <c r="AK219" s="96"/>
      <c r="AL219" s="96"/>
      <c r="AM219" s="97"/>
      <c r="AN219" s="181"/>
      <c r="AO219" s="86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</row>
    <row r="220" spans="1:55" ht="15" customHeight="1">
      <c r="A220" s="142"/>
      <c r="B220" s="141"/>
      <c r="C220" s="149"/>
      <c r="D220" s="149"/>
      <c r="E220" s="11"/>
      <c r="F220" s="16"/>
      <c r="G220" s="11"/>
      <c r="H220" s="69"/>
      <c r="I220" s="11"/>
      <c r="J220" s="93"/>
      <c r="K220" s="93"/>
      <c r="L220" s="96"/>
      <c r="M220" s="93"/>
      <c r="N220" s="128"/>
      <c r="O220" s="96"/>
      <c r="P220" s="25"/>
      <c r="Q220" s="94"/>
      <c r="R220" s="94"/>
      <c r="S220" s="152"/>
      <c r="T220" s="152"/>
      <c r="U220" s="152"/>
      <c r="V220" s="152"/>
      <c r="W220" s="152"/>
      <c r="X220" s="152"/>
      <c r="Y220" s="151"/>
      <c r="Z220" s="151"/>
      <c r="AA220" s="151"/>
      <c r="AB220" s="152"/>
      <c r="AC220" s="151"/>
      <c r="AD220" s="94"/>
      <c r="AE220" s="94"/>
      <c r="AF220" s="94"/>
      <c r="AG220" s="25"/>
      <c r="AH220" s="25"/>
      <c r="AI220" s="96"/>
      <c r="AJ220" s="94"/>
      <c r="AK220" s="96"/>
      <c r="AL220" s="96"/>
      <c r="AM220" s="97"/>
      <c r="AN220" s="181"/>
      <c r="AO220" s="86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</row>
    <row r="221" spans="1:55" ht="15" customHeight="1">
      <c r="A221" s="142"/>
      <c r="B221" s="141"/>
      <c r="C221" s="149"/>
      <c r="D221" s="149"/>
      <c r="E221" s="149"/>
      <c r="F221" s="16"/>
      <c r="G221" s="11"/>
      <c r="H221" s="69"/>
      <c r="I221" s="11"/>
      <c r="J221" s="93"/>
      <c r="K221" s="93"/>
      <c r="L221" s="96"/>
      <c r="M221" s="93"/>
      <c r="N221" s="128"/>
      <c r="O221" s="96"/>
      <c r="P221" s="25"/>
      <c r="Q221" s="94"/>
      <c r="R221" s="94"/>
      <c r="S221" s="152"/>
      <c r="T221" s="152"/>
      <c r="U221" s="152"/>
      <c r="V221" s="152"/>
      <c r="W221" s="152"/>
      <c r="X221" s="152"/>
      <c r="Y221" s="151"/>
      <c r="Z221" s="151"/>
      <c r="AA221" s="151"/>
      <c r="AB221" s="152"/>
      <c r="AC221" s="151"/>
      <c r="AD221" s="94"/>
      <c r="AE221" s="94"/>
      <c r="AF221" s="94"/>
      <c r="AG221" s="25"/>
      <c r="AH221" s="25"/>
      <c r="AI221" s="96"/>
      <c r="AJ221" s="94"/>
      <c r="AK221" s="96"/>
      <c r="AL221" s="96"/>
      <c r="AM221" s="97"/>
      <c r="AN221" s="181"/>
      <c r="AO221" s="86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</row>
    <row r="222" spans="1:55" ht="15" customHeight="1">
      <c r="A222" s="142"/>
      <c r="B222" s="141"/>
      <c r="C222" s="149"/>
      <c r="D222" s="149"/>
      <c r="E222" s="165"/>
      <c r="F222" s="16"/>
      <c r="G222" s="11"/>
      <c r="H222" s="69"/>
      <c r="I222" s="11"/>
      <c r="J222" s="93"/>
      <c r="K222" s="93"/>
      <c r="L222" s="96"/>
      <c r="M222" s="93"/>
      <c r="N222" s="128"/>
      <c r="O222" s="96"/>
      <c r="P222" s="25"/>
      <c r="Q222" s="94"/>
      <c r="R222" s="94"/>
      <c r="S222" s="152"/>
      <c r="T222" s="152"/>
      <c r="U222" s="152"/>
      <c r="V222" s="152"/>
      <c r="W222" s="152"/>
      <c r="X222" s="152"/>
      <c r="Y222" s="151"/>
      <c r="Z222" s="151"/>
      <c r="AA222" s="151"/>
      <c r="AB222" s="152"/>
      <c r="AC222" s="151"/>
      <c r="AD222" s="94"/>
      <c r="AE222" s="94"/>
      <c r="AF222" s="94"/>
      <c r="AG222" s="25"/>
      <c r="AH222" s="25"/>
      <c r="AI222" s="96"/>
      <c r="AJ222" s="94"/>
      <c r="AK222" s="96"/>
      <c r="AL222" s="96"/>
      <c r="AM222" s="97"/>
      <c r="AN222" s="181"/>
      <c r="AO222" s="86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</row>
    <row r="223" spans="1:55" ht="15" customHeight="1">
      <c r="A223" s="142"/>
      <c r="B223" s="141"/>
      <c r="C223" s="149"/>
      <c r="D223" s="149"/>
      <c r="E223" s="11"/>
      <c r="F223" s="16"/>
      <c r="G223" s="11"/>
      <c r="H223" s="69"/>
      <c r="I223" s="11"/>
      <c r="J223" s="93"/>
      <c r="K223" s="93"/>
      <c r="L223" s="96"/>
      <c r="M223" s="93"/>
      <c r="N223" s="128"/>
      <c r="O223" s="96"/>
      <c r="P223" s="25"/>
      <c r="Q223" s="94"/>
      <c r="R223" s="94"/>
      <c r="S223" s="152"/>
      <c r="T223" s="152"/>
      <c r="U223" s="152"/>
      <c r="V223" s="152"/>
      <c r="W223" s="152"/>
      <c r="X223" s="152"/>
      <c r="Y223" s="151"/>
      <c r="Z223" s="151"/>
      <c r="AA223" s="151"/>
      <c r="AB223" s="152"/>
      <c r="AC223" s="151"/>
      <c r="AD223" s="94"/>
      <c r="AE223" s="94"/>
      <c r="AF223" s="94"/>
      <c r="AG223" s="25"/>
      <c r="AH223" s="25"/>
      <c r="AI223" s="96"/>
      <c r="AJ223" s="94"/>
      <c r="AK223" s="96"/>
      <c r="AL223" s="96"/>
      <c r="AM223" s="97"/>
      <c r="AN223" s="181"/>
      <c r="AO223" s="86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</row>
    <row r="224" spans="1:55" ht="15" customHeight="1">
      <c r="A224" s="142"/>
      <c r="B224" s="141"/>
      <c r="C224" s="182"/>
      <c r="D224" s="149"/>
      <c r="E224" s="11"/>
      <c r="F224" s="16"/>
      <c r="G224" s="11"/>
      <c r="H224" s="69"/>
      <c r="I224" s="11"/>
      <c r="J224" s="93"/>
      <c r="K224" s="93"/>
      <c r="L224" s="96"/>
      <c r="M224" s="93"/>
      <c r="N224" s="128"/>
      <c r="O224" s="96"/>
      <c r="P224" s="25"/>
      <c r="Q224" s="94"/>
      <c r="R224" s="94"/>
      <c r="S224" s="152"/>
      <c r="T224" s="152"/>
      <c r="U224" s="152"/>
      <c r="V224" s="152"/>
      <c r="W224" s="152"/>
      <c r="X224" s="152"/>
      <c r="Y224" s="151"/>
      <c r="Z224" s="151"/>
      <c r="AA224" s="151"/>
      <c r="AB224" s="152"/>
      <c r="AC224" s="151"/>
      <c r="AD224" s="94"/>
      <c r="AE224" s="94"/>
      <c r="AF224" s="94"/>
      <c r="AG224" s="25"/>
      <c r="AH224" s="25"/>
      <c r="AI224" s="96"/>
      <c r="AJ224" s="94"/>
      <c r="AK224" s="96"/>
      <c r="AL224" s="96"/>
      <c r="AM224" s="97"/>
      <c r="AN224" s="181"/>
      <c r="AO224" s="86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</row>
    <row r="225" spans="1:55" ht="15" customHeight="1">
      <c r="A225" s="142"/>
      <c r="B225" s="141"/>
      <c r="C225" s="149"/>
      <c r="D225" s="149"/>
      <c r="E225" s="11"/>
      <c r="F225" s="16"/>
      <c r="G225" s="11"/>
      <c r="H225" s="69"/>
      <c r="I225" s="11"/>
      <c r="J225" s="93"/>
      <c r="K225" s="93"/>
      <c r="L225" s="96"/>
      <c r="M225" s="93"/>
      <c r="N225" s="128"/>
      <c r="O225" s="96"/>
      <c r="P225" s="25"/>
      <c r="Q225" s="94"/>
      <c r="R225" s="94"/>
      <c r="S225" s="152"/>
      <c r="T225" s="152"/>
      <c r="U225" s="152"/>
      <c r="V225" s="152"/>
      <c r="W225" s="152"/>
      <c r="X225" s="152"/>
      <c r="Y225" s="151"/>
      <c r="Z225" s="151"/>
      <c r="AA225" s="151"/>
      <c r="AB225" s="152"/>
      <c r="AC225" s="151"/>
      <c r="AD225" s="94"/>
      <c r="AE225" s="94"/>
      <c r="AF225" s="94"/>
      <c r="AG225" s="25"/>
      <c r="AH225" s="25"/>
      <c r="AI225" s="96"/>
      <c r="AJ225" s="94"/>
      <c r="AK225" s="96"/>
      <c r="AL225" s="96"/>
      <c r="AM225" s="97"/>
      <c r="AN225" s="181"/>
      <c r="AO225" s="86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</row>
    <row r="226" spans="1:55" ht="15" customHeight="1">
      <c r="A226" s="142"/>
      <c r="B226" s="141"/>
      <c r="C226" s="149"/>
      <c r="D226" s="149"/>
      <c r="E226" s="149"/>
      <c r="F226" s="16"/>
      <c r="G226" s="11"/>
      <c r="H226" s="69"/>
      <c r="I226" s="11"/>
      <c r="J226" s="93"/>
      <c r="K226" s="93"/>
      <c r="L226" s="96"/>
      <c r="M226" s="93"/>
      <c r="N226" s="128"/>
      <c r="O226" s="96"/>
      <c r="P226" s="25"/>
      <c r="Q226" s="94"/>
      <c r="R226" s="94"/>
      <c r="S226" s="152"/>
      <c r="T226" s="152"/>
      <c r="U226" s="152"/>
      <c r="V226" s="152"/>
      <c r="W226" s="152"/>
      <c r="X226" s="152"/>
      <c r="Y226" s="151"/>
      <c r="Z226" s="151"/>
      <c r="AA226" s="151"/>
      <c r="AB226" s="152"/>
      <c r="AC226" s="151"/>
      <c r="AD226" s="94"/>
      <c r="AE226" s="94"/>
      <c r="AF226" s="94"/>
      <c r="AG226" s="25"/>
      <c r="AH226" s="25"/>
      <c r="AI226" s="96"/>
      <c r="AJ226" s="94"/>
      <c r="AK226" s="96"/>
      <c r="AL226" s="96"/>
      <c r="AM226" s="97"/>
      <c r="AN226" s="181"/>
      <c r="AO226" s="8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</row>
    <row r="227" spans="1:55" ht="15" customHeight="1">
      <c r="A227" s="142"/>
      <c r="B227" s="141"/>
      <c r="C227" s="149"/>
      <c r="D227" s="149"/>
      <c r="E227" s="149"/>
      <c r="F227" s="16"/>
      <c r="G227" s="11"/>
      <c r="H227" s="69"/>
      <c r="I227" s="11"/>
      <c r="J227" s="93"/>
      <c r="K227" s="93"/>
      <c r="L227" s="96"/>
      <c r="M227" s="93"/>
      <c r="N227" s="128"/>
      <c r="O227" s="96"/>
      <c r="P227" s="25"/>
      <c r="Q227" s="94"/>
      <c r="R227" s="94"/>
      <c r="S227" s="152"/>
      <c r="T227" s="152"/>
      <c r="U227" s="152"/>
      <c r="V227" s="152"/>
      <c r="W227" s="152"/>
      <c r="X227" s="152"/>
      <c r="Y227" s="151"/>
      <c r="Z227" s="151"/>
      <c r="AA227" s="151"/>
      <c r="AB227" s="152"/>
      <c r="AC227" s="151"/>
      <c r="AD227" s="94"/>
      <c r="AE227" s="94"/>
      <c r="AF227" s="94"/>
      <c r="AG227" s="25"/>
      <c r="AH227" s="25"/>
      <c r="AI227" s="96"/>
      <c r="AJ227" s="94"/>
      <c r="AK227" s="96"/>
      <c r="AL227" s="96"/>
      <c r="AM227" s="97"/>
      <c r="AN227" s="181"/>
      <c r="AO227" s="86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</row>
    <row r="228" spans="1:55" ht="15" customHeight="1">
      <c r="A228" s="142"/>
      <c r="B228" s="141"/>
      <c r="C228" s="149"/>
      <c r="D228" s="149"/>
      <c r="E228" s="149"/>
      <c r="F228" s="16"/>
      <c r="G228" s="11"/>
      <c r="H228" s="69"/>
      <c r="I228" s="11"/>
      <c r="J228" s="93"/>
      <c r="K228" s="93"/>
      <c r="L228" s="96"/>
      <c r="M228" s="93"/>
      <c r="N228" s="128"/>
      <c r="O228" s="96"/>
      <c r="P228" s="25"/>
      <c r="Q228" s="94"/>
      <c r="R228" s="94"/>
      <c r="S228" s="152"/>
      <c r="T228" s="152"/>
      <c r="U228" s="152"/>
      <c r="V228" s="152"/>
      <c r="W228" s="152"/>
      <c r="X228" s="152"/>
      <c r="Y228" s="151"/>
      <c r="Z228" s="151"/>
      <c r="AA228" s="151"/>
      <c r="AB228" s="152"/>
      <c r="AC228" s="151"/>
      <c r="AD228" s="94"/>
      <c r="AE228" s="94"/>
      <c r="AF228" s="94"/>
      <c r="AG228" s="25"/>
      <c r="AH228" s="25"/>
      <c r="AI228" s="96"/>
      <c r="AJ228" s="94"/>
      <c r="AK228" s="96"/>
      <c r="AL228" s="96"/>
      <c r="AM228" s="97"/>
      <c r="AN228" s="181"/>
      <c r="AO228" s="86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</row>
    <row r="229" spans="1:55" ht="15" customHeight="1">
      <c r="A229" s="142"/>
      <c r="B229" s="141"/>
      <c r="C229" s="149"/>
      <c r="D229" s="149"/>
      <c r="E229" s="149"/>
      <c r="F229" s="16"/>
      <c r="G229" s="11"/>
      <c r="H229" s="69"/>
      <c r="I229" s="11"/>
      <c r="J229" s="93"/>
      <c r="K229" s="93"/>
      <c r="L229" s="96"/>
      <c r="M229" s="93"/>
      <c r="N229" s="128"/>
      <c r="O229" s="96"/>
      <c r="P229" s="25"/>
      <c r="Q229" s="94"/>
      <c r="R229" s="94"/>
      <c r="S229" s="152"/>
      <c r="T229" s="152"/>
      <c r="U229" s="152"/>
      <c r="V229" s="152"/>
      <c r="W229" s="152"/>
      <c r="X229" s="152"/>
      <c r="Y229" s="151"/>
      <c r="Z229" s="151"/>
      <c r="AA229" s="151"/>
      <c r="AB229" s="152"/>
      <c r="AC229" s="151"/>
      <c r="AD229" s="94"/>
      <c r="AE229" s="94"/>
      <c r="AF229" s="94"/>
      <c r="AG229" s="25"/>
      <c r="AH229" s="25"/>
      <c r="AI229" s="96"/>
      <c r="AJ229" s="94"/>
      <c r="AK229" s="96"/>
      <c r="AL229" s="96"/>
      <c r="AM229" s="97"/>
      <c r="AN229" s="181"/>
      <c r="AO229" s="86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</row>
    <row r="230" spans="1:55" ht="15" customHeight="1">
      <c r="A230" s="142"/>
      <c r="B230" s="141"/>
      <c r="C230" s="149"/>
      <c r="D230" s="149"/>
      <c r="E230" s="165"/>
      <c r="F230" s="16"/>
      <c r="G230" s="11"/>
      <c r="H230" s="69"/>
      <c r="I230" s="11"/>
      <c r="J230" s="93"/>
      <c r="K230" s="93"/>
      <c r="L230" s="96"/>
      <c r="M230" s="93"/>
      <c r="N230" s="128"/>
      <c r="O230" s="96"/>
      <c r="P230" s="25"/>
      <c r="Q230" s="94"/>
      <c r="R230" s="94"/>
      <c r="S230" s="152"/>
      <c r="T230" s="152"/>
      <c r="U230" s="152"/>
      <c r="V230" s="152"/>
      <c r="W230" s="152"/>
      <c r="X230" s="152"/>
      <c r="Y230" s="151"/>
      <c r="Z230" s="151"/>
      <c r="AA230" s="151"/>
      <c r="AB230" s="152"/>
      <c r="AC230" s="151"/>
      <c r="AD230" s="94"/>
      <c r="AE230" s="94"/>
      <c r="AF230" s="94"/>
      <c r="AG230" s="25"/>
      <c r="AH230" s="25"/>
      <c r="AI230" s="96"/>
      <c r="AJ230" s="94"/>
      <c r="AK230" s="96"/>
      <c r="AL230" s="96"/>
      <c r="AM230" s="97"/>
      <c r="AN230" s="181"/>
      <c r="AO230" s="86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</row>
    <row r="231" spans="1:55" ht="15" customHeight="1">
      <c r="A231" s="142"/>
      <c r="B231" s="141"/>
      <c r="C231" s="149"/>
      <c r="D231" s="149"/>
      <c r="E231" s="165"/>
      <c r="F231" s="16"/>
      <c r="G231" s="11"/>
      <c r="H231" s="69"/>
      <c r="I231" s="11"/>
      <c r="J231" s="93"/>
      <c r="K231" s="93"/>
      <c r="L231" s="96"/>
      <c r="M231" s="93"/>
      <c r="N231" s="128"/>
      <c r="O231" s="96"/>
      <c r="P231" s="25"/>
      <c r="Q231" s="94"/>
      <c r="R231" s="94"/>
      <c r="S231" s="152"/>
      <c r="T231" s="152"/>
      <c r="U231" s="152"/>
      <c r="V231" s="152"/>
      <c r="W231" s="152"/>
      <c r="X231" s="152"/>
      <c r="Y231" s="151"/>
      <c r="Z231" s="151"/>
      <c r="AA231" s="151"/>
      <c r="AB231" s="152"/>
      <c r="AC231" s="151"/>
      <c r="AD231" s="94"/>
      <c r="AE231" s="94"/>
      <c r="AF231" s="94"/>
      <c r="AG231" s="25"/>
      <c r="AH231" s="25"/>
      <c r="AI231" s="96"/>
      <c r="AJ231" s="94"/>
      <c r="AK231" s="96"/>
      <c r="AL231" s="96"/>
      <c r="AM231" s="97"/>
      <c r="AN231" s="181"/>
      <c r="AO231" s="86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</row>
    <row r="232" spans="1:55" ht="15" customHeight="1">
      <c r="A232" s="142"/>
      <c r="B232" s="141"/>
      <c r="C232" s="149"/>
      <c r="D232" s="149"/>
      <c r="E232" s="165"/>
      <c r="F232" s="16"/>
      <c r="G232" s="11"/>
      <c r="H232" s="69"/>
      <c r="I232" s="11"/>
      <c r="J232" s="93"/>
      <c r="K232" s="93"/>
      <c r="L232" s="96"/>
      <c r="M232" s="93"/>
      <c r="N232" s="128"/>
      <c r="O232" s="96"/>
      <c r="P232" s="25"/>
      <c r="Q232" s="94"/>
      <c r="R232" s="94"/>
      <c r="S232" s="26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94"/>
      <c r="AE232" s="94"/>
      <c r="AF232" s="94"/>
      <c r="AG232" s="25"/>
      <c r="AH232" s="25"/>
      <c r="AI232" s="96"/>
      <c r="AJ232" s="94"/>
      <c r="AK232" s="96"/>
      <c r="AL232" s="96"/>
      <c r="AM232" s="97"/>
      <c r="AN232" s="181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</row>
    <row r="233" spans="1:55" ht="15" customHeight="1">
      <c r="A233" s="142"/>
      <c r="B233" s="141"/>
      <c r="C233" s="183"/>
      <c r="D233" s="149"/>
      <c r="E233" s="69"/>
      <c r="F233" s="16"/>
      <c r="G233" s="11"/>
      <c r="H233" s="69"/>
      <c r="I233" s="11"/>
      <c r="J233" s="93"/>
      <c r="K233" s="93"/>
      <c r="L233" s="96"/>
      <c r="M233" s="93"/>
      <c r="N233" s="128"/>
      <c r="O233" s="96"/>
      <c r="P233" s="25"/>
      <c r="Q233" s="94"/>
      <c r="R233" s="94"/>
      <c r="S233" s="26"/>
      <c r="T233" s="25"/>
      <c r="U233" s="26"/>
      <c r="V233" s="26"/>
      <c r="W233" s="26"/>
      <c r="X233" s="26"/>
      <c r="Y233" s="25"/>
      <c r="Z233" s="25"/>
      <c r="AA233" s="25"/>
      <c r="AB233" s="26"/>
      <c r="AC233" s="25"/>
      <c r="AD233" s="94"/>
      <c r="AE233" s="94"/>
      <c r="AF233" s="94"/>
      <c r="AG233" s="94"/>
      <c r="AH233" s="94"/>
      <c r="AI233" s="96"/>
      <c r="AJ233" s="94"/>
      <c r="AK233" s="96"/>
      <c r="AL233" s="96"/>
      <c r="AM233" s="97"/>
      <c r="AN233" s="143"/>
      <c r="AO233" s="184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</row>
    <row r="234" spans="1:55" ht="15" customHeight="1">
      <c r="A234" s="142"/>
      <c r="B234" s="141"/>
      <c r="C234" s="183"/>
      <c r="D234" s="149"/>
      <c r="E234" s="69"/>
      <c r="F234" s="16"/>
      <c r="G234" s="11"/>
      <c r="H234" s="69"/>
      <c r="I234" s="11"/>
      <c r="J234" s="93"/>
      <c r="K234" s="93"/>
      <c r="L234" s="96"/>
      <c r="M234" s="93"/>
      <c r="N234" s="128"/>
      <c r="O234" s="96"/>
      <c r="P234" s="25"/>
      <c r="Q234" s="26"/>
      <c r="R234" s="26"/>
      <c r="S234" s="26"/>
      <c r="T234" s="26"/>
      <c r="U234" s="26"/>
      <c r="V234" s="26"/>
      <c r="W234" s="26"/>
      <c r="X234" s="26"/>
      <c r="Y234" s="25"/>
      <c r="Z234" s="25"/>
      <c r="AA234" s="25"/>
      <c r="AB234" s="146"/>
      <c r="AC234" s="25"/>
      <c r="AD234" s="25"/>
      <c r="AE234" s="94"/>
      <c r="AF234" s="94"/>
      <c r="AG234" s="94"/>
      <c r="AH234" s="94"/>
      <c r="AI234" s="96"/>
      <c r="AJ234" s="94"/>
      <c r="AK234" s="96"/>
      <c r="AL234" s="96"/>
      <c r="AM234" s="97"/>
      <c r="AN234" s="143"/>
      <c r="AO234" s="18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</row>
    <row r="235" spans="1:55" ht="15" customHeight="1">
      <c r="A235" s="142"/>
      <c r="B235" s="141"/>
      <c r="C235" s="183"/>
      <c r="D235" s="149"/>
      <c r="E235" s="69"/>
      <c r="F235" s="16"/>
      <c r="G235" s="11"/>
      <c r="H235" s="69"/>
      <c r="I235" s="11"/>
      <c r="J235" s="93"/>
      <c r="K235" s="93"/>
      <c r="L235" s="96"/>
      <c r="M235" s="93"/>
      <c r="N235" s="128"/>
      <c r="O235" s="96"/>
      <c r="P235" s="25"/>
      <c r="Q235" s="94"/>
      <c r="R235" s="94"/>
      <c r="S235" s="26"/>
      <c r="T235" s="25"/>
      <c r="U235" s="26"/>
      <c r="V235" s="26"/>
      <c r="W235" s="26"/>
      <c r="X235" s="26"/>
      <c r="Y235" s="25"/>
      <c r="Z235" s="25"/>
      <c r="AA235" s="25"/>
      <c r="AB235" s="26"/>
      <c r="AC235" s="25"/>
      <c r="AD235" s="94"/>
      <c r="AE235" s="94"/>
      <c r="AF235" s="94"/>
      <c r="AG235" s="25"/>
      <c r="AH235" s="25"/>
      <c r="AI235" s="96"/>
      <c r="AJ235" s="94"/>
      <c r="AK235" s="96"/>
      <c r="AL235" s="96"/>
      <c r="AM235" s="97"/>
      <c r="AN235" s="143"/>
      <c r="AO235" s="184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</row>
    <row r="236" spans="1:55" ht="15" customHeight="1">
      <c r="A236" s="142"/>
      <c r="B236" s="141"/>
      <c r="C236" s="183"/>
      <c r="D236" s="149"/>
      <c r="E236" s="183"/>
      <c r="F236" s="16"/>
      <c r="G236" s="11"/>
      <c r="H236" s="69"/>
      <c r="I236" s="11"/>
      <c r="J236" s="93"/>
      <c r="K236" s="93"/>
      <c r="L236" s="96"/>
      <c r="M236" s="93"/>
      <c r="N236" s="128"/>
      <c r="O236" s="96"/>
      <c r="P236" s="146"/>
      <c r="Q236" s="94"/>
      <c r="R236" s="94"/>
      <c r="S236" s="152"/>
      <c r="T236" s="152"/>
      <c r="U236" s="152"/>
      <c r="V236" s="152"/>
      <c r="W236" s="152"/>
      <c r="X236" s="152"/>
      <c r="Y236" s="151"/>
      <c r="Z236" s="151"/>
      <c r="AA236" s="151"/>
      <c r="AB236" s="152"/>
      <c r="AC236" s="151"/>
      <c r="AD236" s="94"/>
      <c r="AE236" s="94"/>
      <c r="AF236" s="94"/>
      <c r="AG236" s="25"/>
      <c r="AH236" s="25"/>
      <c r="AI236" s="96"/>
      <c r="AJ236" s="94"/>
      <c r="AK236" s="96"/>
      <c r="AL236" s="96"/>
      <c r="AM236" s="97"/>
      <c r="AN236" s="143"/>
      <c r="AO236" s="1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</row>
    <row r="237" spans="1:55" ht="15" customHeight="1">
      <c r="A237" s="142"/>
      <c r="B237" s="141"/>
      <c r="C237" s="183"/>
      <c r="D237" s="149"/>
      <c r="E237" s="185"/>
      <c r="F237" s="16"/>
      <c r="G237" s="11"/>
      <c r="H237" s="69"/>
      <c r="I237" s="11"/>
      <c r="J237" s="93"/>
      <c r="K237" s="93"/>
      <c r="L237" s="96"/>
      <c r="M237" s="93"/>
      <c r="N237" s="128"/>
      <c r="O237" s="96"/>
      <c r="P237" s="146"/>
      <c r="Q237" s="94"/>
      <c r="R237" s="94"/>
      <c r="S237" s="152"/>
      <c r="T237" s="152"/>
      <c r="U237" s="152"/>
      <c r="V237" s="152"/>
      <c r="W237" s="152"/>
      <c r="X237" s="152"/>
      <c r="Y237" s="151"/>
      <c r="Z237" s="151"/>
      <c r="AA237" s="151"/>
      <c r="AB237" s="152"/>
      <c r="AC237" s="151"/>
      <c r="AD237" s="94"/>
      <c r="AE237" s="94"/>
      <c r="AF237" s="94"/>
      <c r="AG237" s="25"/>
      <c r="AH237" s="25"/>
      <c r="AI237" s="96"/>
      <c r="AJ237" s="94"/>
      <c r="AK237" s="96"/>
      <c r="AL237" s="96"/>
      <c r="AM237" s="97"/>
      <c r="AN237" s="143"/>
      <c r="AO237" s="1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</row>
    <row r="238" spans="1:55" ht="15" customHeight="1">
      <c r="A238" s="142"/>
      <c r="B238" s="141"/>
      <c r="C238" s="186"/>
      <c r="D238" s="149"/>
      <c r="E238" s="149"/>
      <c r="F238" s="16"/>
      <c r="G238" s="11"/>
      <c r="H238" s="69"/>
      <c r="I238" s="11"/>
      <c r="J238" s="93"/>
      <c r="K238" s="93"/>
      <c r="L238" s="96"/>
      <c r="M238" s="93"/>
      <c r="N238" s="128"/>
      <c r="O238" s="96"/>
      <c r="P238" s="25"/>
      <c r="Q238" s="26"/>
      <c r="R238" s="25"/>
      <c r="S238" s="25"/>
      <c r="T238" s="26"/>
      <c r="U238" s="25"/>
      <c r="V238" s="25"/>
      <c r="W238" s="25"/>
      <c r="X238" s="25"/>
      <c r="Y238" s="25"/>
      <c r="Z238" s="25"/>
      <c r="AA238" s="25"/>
      <c r="AB238" s="25"/>
      <c r="AC238" s="26"/>
      <c r="AD238" s="25"/>
      <c r="AE238" s="26"/>
      <c r="AF238" s="26"/>
      <c r="AG238" s="25"/>
      <c r="AH238" s="25"/>
      <c r="AI238" s="96"/>
      <c r="AJ238" s="94"/>
      <c r="AK238" s="96"/>
      <c r="AL238" s="96"/>
      <c r="AM238" s="97"/>
      <c r="AN238" s="143"/>
      <c r="AO238" s="1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</row>
    <row r="239" spans="1:55" ht="15" customHeight="1">
      <c r="A239" s="142"/>
      <c r="B239" s="141"/>
      <c r="C239" s="69"/>
      <c r="D239" s="149"/>
      <c r="E239" s="149"/>
      <c r="F239" s="16"/>
      <c r="G239" s="11"/>
      <c r="H239" s="69"/>
      <c r="I239" s="11"/>
      <c r="J239" s="93"/>
      <c r="K239" s="93"/>
      <c r="L239" s="96"/>
      <c r="M239" s="93"/>
      <c r="N239" s="128"/>
      <c r="O239" s="96"/>
      <c r="P239" s="25"/>
      <c r="Q239" s="26"/>
      <c r="R239" s="25"/>
      <c r="S239" s="25"/>
      <c r="T239" s="26"/>
      <c r="U239" s="25"/>
      <c r="V239" s="25"/>
      <c r="W239" s="25"/>
      <c r="X239" s="25"/>
      <c r="Y239" s="25"/>
      <c r="Z239" s="25"/>
      <c r="AA239" s="25"/>
      <c r="AB239" s="25"/>
      <c r="AC239" s="26"/>
      <c r="AD239" s="25"/>
      <c r="AE239" s="26"/>
      <c r="AF239" s="26"/>
      <c r="AG239" s="25"/>
      <c r="AH239" s="25"/>
      <c r="AI239" s="96"/>
      <c r="AJ239" s="94"/>
      <c r="AK239" s="96"/>
      <c r="AL239" s="96"/>
      <c r="AM239" s="97"/>
      <c r="AN239" s="143"/>
      <c r="AO239" s="1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</row>
    <row r="240" spans="1:55" ht="15" customHeight="1">
      <c r="A240" s="142"/>
      <c r="B240" s="141"/>
      <c r="C240" s="69"/>
      <c r="D240" s="149"/>
      <c r="E240" s="171"/>
      <c r="F240" s="16"/>
      <c r="G240" s="11"/>
      <c r="H240" s="69"/>
      <c r="I240" s="11"/>
      <c r="J240" s="93"/>
      <c r="K240" s="93"/>
      <c r="L240" s="96"/>
      <c r="M240" s="93"/>
      <c r="N240" s="128"/>
      <c r="O240" s="96"/>
      <c r="P240" s="151"/>
      <c r="Q240" s="26"/>
      <c r="R240" s="25"/>
      <c r="S240" s="151"/>
      <c r="T240" s="152"/>
      <c r="U240" s="151"/>
      <c r="V240" s="151"/>
      <c r="W240" s="151"/>
      <c r="X240" s="151"/>
      <c r="Y240" s="151"/>
      <c r="Z240" s="151"/>
      <c r="AA240" s="151"/>
      <c r="AB240" s="151"/>
      <c r="AC240" s="152"/>
      <c r="AD240" s="25"/>
      <c r="AE240" s="26"/>
      <c r="AF240" s="26"/>
      <c r="AG240" s="151"/>
      <c r="AH240" s="151"/>
      <c r="AI240" s="96"/>
      <c r="AJ240" s="93"/>
      <c r="AK240" s="96"/>
      <c r="AL240" s="96"/>
      <c r="AM240" s="97"/>
      <c r="AN240" s="143"/>
      <c r="AO240" s="1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</row>
    <row r="241" spans="1:55" ht="15" customHeight="1">
      <c r="A241" s="142"/>
      <c r="B241" s="141"/>
      <c r="C241" s="149"/>
      <c r="D241" s="164"/>
      <c r="E241" s="150"/>
      <c r="F241" s="11"/>
      <c r="G241" s="11"/>
      <c r="H241" s="187"/>
      <c r="I241" s="11"/>
      <c r="J241" s="93"/>
      <c r="K241" s="93"/>
      <c r="L241" s="96"/>
      <c r="M241" s="93"/>
      <c r="N241" s="128"/>
      <c r="O241" s="96"/>
      <c r="P241" s="188"/>
      <c r="Q241" s="189"/>
      <c r="R241" s="189"/>
      <c r="S241" s="190"/>
      <c r="T241" s="188"/>
      <c r="U241" s="190"/>
      <c r="V241" s="190"/>
      <c r="W241" s="190"/>
      <c r="X241" s="190"/>
      <c r="Y241" s="190"/>
      <c r="Z241" s="188"/>
      <c r="AA241" s="188"/>
      <c r="AB241" s="188"/>
      <c r="AC241" s="188"/>
      <c r="AD241" s="189"/>
      <c r="AE241" s="189"/>
      <c r="AF241" s="189"/>
      <c r="AG241" s="188"/>
      <c r="AH241" s="188"/>
      <c r="AI241" s="96"/>
      <c r="AJ241" s="93"/>
      <c r="AK241" s="96"/>
      <c r="AL241" s="96"/>
      <c r="AM241" s="97"/>
      <c r="AN241" s="143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</row>
    <row r="242" spans="1:55" ht="15" customHeight="1">
      <c r="A242" s="142"/>
      <c r="B242" s="141"/>
      <c r="C242" s="149"/>
      <c r="D242" s="164"/>
      <c r="E242" s="165"/>
      <c r="F242" s="11"/>
      <c r="G242" s="11"/>
      <c r="H242" s="11"/>
      <c r="I242" s="11"/>
      <c r="J242" s="93"/>
      <c r="K242" s="93"/>
      <c r="L242" s="96"/>
      <c r="M242" s="93"/>
      <c r="N242" s="128"/>
      <c r="O242" s="96"/>
      <c r="P242" s="151"/>
      <c r="Q242" s="94"/>
      <c r="R242" s="94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  <c r="AD242" s="94"/>
      <c r="AE242" s="94"/>
      <c r="AF242" s="94"/>
      <c r="AG242" s="151"/>
      <c r="AH242" s="151"/>
      <c r="AI242" s="96"/>
      <c r="AJ242" s="93"/>
      <c r="AK242" s="96"/>
      <c r="AL242" s="96"/>
      <c r="AM242" s="97"/>
      <c r="AN242" s="143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</row>
    <row r="243" spans="1:55" ht="15" customHeight="1">
      <c r="A243" s="142"/>
      <c r="B243" s="141"/>
      <c r="C243" s="149"/>
      <c r="D243" s="164"/>
      <c r="E243" s="11"/>
      <c r="F243" s="16"/>
      <c r="G243" s="11"/>
      <c r="H243" s="11"/>
      <c r="I243" s="11"/>
      <c r="J243" s="93"/>
      <c r="K243" s="93"/>
      <c r="L243" s="96"/>
      <c r="M243" s="94"/>
      <c r="N243" s="128"/>
      <c r="O243" s="96"/>
      <c r="P243" s="25"/>
      <c r="Q243" s="94"/>
      <c r="R243" s="94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94"/>
      <c r="AE243" s="94"/>
      <c r="AF243" s="94"/>
      <c r="AG243" s="25"/>
      <c r="AH243" s="25"/>
      <c r="AI243" s="96"/>
      <c r="AJ243" s="94"/>
      <c r="AK243" s="96"/>
      <c r="AL243" s="96"/>
      <c r="AM243" s="97"/>
      <c r="AN243" s="1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</row>
    <row r="244" spans="1:55" ht="15" customHeight="1">
      <c r="A244" s="142"/>
      <c r="B244" s="141"/>
      <c r="C244" s="149"/>
      <c r="D244" s="149"/>
      <c r="E244" s="11"/>
      <c r="F244" s="16"/>
      <c r="G244" s="16"/>
      <c r="H244" s="16"/>
      <c r="I244" s="16"/>
      <c r="J244" s="93"/>
      <c r="K244" s="93"/>
      <c r="L244" s="96"/>
      <c r="M244" s="94"/>
      <c r="N244" s="128"/>
      <c r="O244" s="96"/>
      <c r="P244" s="25"/>
      <c r="Q244" s="94"/>
      <c r="R244" s="94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94"/>
      <c r="AE244" s="94"/>
      <c r="AF244" s="94"/>
      <c r="AG244" s="25"/>
      <c r="AH244" s="25"/>
      <c r="AI244" s="96"/>
      <c r="AJ244" s="94"/>
      <c r="AK244" s="96"/>
      <c r="AL244" s="96"/>
      <c r="AM244" s="97"/>
      <c r="AN244" s="143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</row>
    <row r="245" spans="1:55" ht="15" customHeight="1">
      <c r="A245" s="142"/>
      <c r="B245" s="141"/>
      <c r="C245" s="149"/>
      <c r="D245" s="191"/>
      <c r="E245" s="165"/>
      <c r="F245" s="11"/>
      <c r="G245" s="11"/>
      <c r="H245" s="11"/>
      <c r="I245" s="11"/>
      <c r="J245" s="93"/>
      <c r="K245" s="93"/>
      <c r="L245" s="96"/>
      <c r="M245" s="93"/>
      <c r="N245" s="128"/>
      <c r="O245" s="96"/>
      <c r="P245" s="151"/>
      <c r="Q245" s="94"/>
      <c r="R245" s="94"/>
      <c r="S245" s="94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94"/>
      <c r="AE245" s="94"/>
      <c r="AF245" s="94"/>
      <c r="AG245" s="151"/>
      <c r="AH245" s="151"/>
      <c r="AI245" s="96"/>
      <c r="AJ245" s="93"/>
      <c r="AK245" s="96"/>
      <c r="AL245" s="96"/>
      <c r="AM245" s="97"/>
      <c r="AN245" s="143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</row>
    <row r="246" spans="1:55" ht="15" customHeight="1">
      <c r="A246" s="142"/>
      <c r="B246" s="25"/>
      <c r="C246" s="25"/>
      <c r="D246" s="25"/>
      <c r="E246" s="25"/>
      <c r="F246" s="16"/>
      <c r="G246" s="16"/>
      <c r="H246" s="16"/>
      <c r="I246" s="16"/>
      <c r="J246" s="93"/>
      <c r="K246" s="93"/>
      <c r="L246" s="96"/>
      <c r="M246" s="94"/>
      <c r="N246" s="128"/>
      <c r="O246" s="96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  <c r="AC246" s="94"/>
      <c r="AD246" s="94"/>
      <c r="AE246" s="94"/>
      <c r="AF246" s="94"/>
      <c r="AG246" s="151"/>
      <c r="AH246" s="151"/>
      <c r="AI246" s="96"/>
      <c r="AJ246" s="93"/>
      <c r="AK246" s="96"/>
      <c r="AL246" s="96"/>
      <c r="AM246" s="97"/>
      <c r="AN246" s="143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</row>
    <row r="247" spans="1:55" ht="15" customHeight="1">
      <c r="A247" s="142"/>
      <c r="B247" s="25"/>
      <c r="C247" s="25"/>
      <c r="D247" s="25"/>
      <c r="E247" s="25"/>
      <c r="F247" s="16"/>
      <c r="G247" s="16"/>
      <c r="H247" s="16"/>
      <c r="I247" s="16"/>
      <c r="J247" s="93"/>
      <c r="K247" s="93"/>
      <c r="L247" s="96"/>
      <c r="M247" s="94"/>
      <c r="N247" s="128"/>
      <c r="O247" s="96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  <c r="AC247" s="94"/>
      <c r="AD247" s="94"/>
      <c r="AE247" s="94"/>
      <c r="AF247" s="94"/>
      <c r="AG247" s="25"/>
      <c r="AH247" s="25"/>
      <c r="AI247" s="96"/>
      <c r="AJ247" s="94"/>
      <c r="AK247" s="96"/>
      <c r="AL247" s="96"/>
      <c r="AM247" s="97"/>
      <c r="AN247" s="143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</row>
    <row r="248" spans="1:55" ht="15" customHeight="1">
      <c r="A248" s="142"/>
      <c r="B248" s="25"/>
      <c r="C248" s="25"/>
      <c r="D248" s="25"/>
      <c r="E248" s="25"/>
      <c r="F248" s="16"/>
      <c r="G248" s="16"/>
      <c r="H248" s="16"/>
      <c r="I248" s="16"/>
      <c r="J248" s="93"/>
      <c r="K248" s="93"/>
      <c r="L248" s="96"/>
      <c r="M248" s="94"/>
      <c r="N248" s="128"/>
      <c r="O248" s="96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  <c r="AC248" s="94"/>
      <c r="AD248" s="94"/>
      <c r="AE248" s="94"/>
      <c r="AF248" s="94"/>
      <c r="AG248" s="25"/>
      <c r="AH248" s="25"/>
      <c r="AI248" s="96"/>
      <c r="AJ248" s="94"/>
      <c r="AK248" s="96"/>
      <c r="AL248" s="96"/>
      <c r="AM248" s="97"/>
      <c r="AN248" s="143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</row>
    <row r="249" spans="1:55" ht="15" customHeight="1">
      <c r="A249" s="142"/>
      <c r="B249" s="25"/>
      <c r="C249" s="25"/>
      <c r="D249" s="25"/>
      <c r="E249" s="25"/>
      <c r="F249" s="16"/>
      <c r="G249" s="16"/>
      <c r="H249" s="16"/>
      <c r="I249" s="16"/>
      <c r="J249" s="93"/>
      <c r="K249" s="93"/>
      <c r="L249" s="96"/>
      <c r="M249" s="94"/>
      <c r="N249" s="128"/>
      <c r="O249" s="96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  <c r="AC249" s="94"/>
      <c r="AD249" s="94"/>
      <c r="AE249" s="94"/>
      <c r="AF249" s="94"/>
      <c r="AG249" s="25"/>
      <c r="AH249" s="25"/>
      <c r="AI249" s="96"/>
      <c r="AJ249" s="94"/>
      <c r="AK249" s="96"/>
      <c r="AL249" s="96"/>
      <c r="AM249" s="97"/>
      <c r="AN249" s="143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</row>
    <row r="250" spans="1:55" ht="15" customHeight="1">
      <c r="A250" s="142"/>
      <c r="B250" s="25"/>
      <c r="C250" s="25"/>
      <c r="D250" s="25"/>
      <c r="E250" s="25"/>
      <c r="F250" s="16"/>
      <c r="G250" s="16"/>
      <c r="H250" s="16"/>
      <c r="I250" s="16"/>
      <c r="J250" s="93"/>
      <c r="K250" s="93"/>
      <c r="L250" s="96"/>
      <c r="M250" s="94"/>
      <c r="N250" s="128"/>
      <c r="O250" s="96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  <c r="AC250" s="94"/>
      <c r="AD250" s="94"/>
      <c r="AE250" s="94"/>
      <c r="AF250" s="94"/>
      <c r="AG250" s="25"/>
      <c r="AH250" s="25"/>
      <c r="AI250" s="96"/>
      <c r="AJ250" s="94"/>
      <c r="AK250" s="96"/>
      <c r="AL250" s="96"/>
      <c r="AM250" s="97"/>
      <c r="AN250" s="143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</row>
    <row r="251" spans="1:55" ht="15" customHeight="1">
      <c r="A251" s="142"/>
      <c r="B251" s="25"/>
      <c r="C251" s="25"/>
      <c r="D251" s="25"/>
      <c r="E251" s="25"/>
      <c r="F251" s="16"/>
      <c r="G251" s="16"/>
      <c r="H251" s="16"/>
      <c r="I251" s="16"/>
      <c r="J251" s="93"/>
      <c r="K251" s="93"/>
      <c r="L251" s="96"/>
      <c r="M251" s="94"/>
      <c r="N251" s="128"/>
      <c r="O251" s="96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151"/>
      <c r="AH251" s="151"/>
      <c r="AI251" s="96"/>
      <c r="AJ251" s="93"/>
      <c r="AK251" s="96"/>
      <c r="AL251" s="96"/>
      <c r="AM251" s="97"/>
      <c r="AN251" s="143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</row>
    <row r="252" spans="1:55" ht="15" customHeight="1">
      <c r="A252" s="142"/>
      <c r="B252" s="25"/>
      <c r="C252" s="25"/>
      <c r="D252" s="25"/>
      <c r="E252" s="25"/>
      <c r="F252" s="16"/>
      <c r="G252" s="16"/>
      <c r="H252" s="16"/>
      <c r="I252" s="16"/>
      <c r="J252" s="93"/>
      <c r="K252" s="93"/>
      <c r="L252" s="96"/>
      <c r="M252" s="94"/>
      <c r="N252" s="128"/>
      <c r="O252" s="96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4"/>
      <c r="AD252" s="94"/>
      <c r="AE252" s="94"/>
      <c r="AF252" s="94"/>
      <c r="AG252" s="25"/>
      <c r="AH252" s="25"/>
      <c r="AI252" s="96"/>
      <c r="AJ252" s="94"/>
      <c r="AK252" s="96"/>
      <c r="AL252" s="96"/>
      <c r="AM252" s="97"/>
      <c r="AN252" s="143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</row>
    <row r="253" spans="1:55" ht="15" customHeight="1">
      <c r="A253" s="142"/>
      <c r="B253" s="25"/>
      <c r="C253" s="25"/>
      <c r="D253" s="25"/>
      <c r="E253" s="25"/>
      <c r="F253" s="16"/>
      <c r="G253" s="16"/>
      <c r="H253" s="16"/>
      <c r="I253" s="16"/>
      <c r="J253" s="93"/>
      <c r="K253" s="93"/>
      <c r="L253" s="96"/>
      <c r="M253" s="94"/>
      <c r="N253" s="128"/>
      <c r="O253" s="96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  <c r="AF253" s="94"/>
      <c r="AG253" s="25"/>
      <c r="AH253" s="25"/>
      <c r="AI253" s="96"/>
      <c r="AJ253" s="94"/>
      <c r="AK253" s="96"/>
      <c r="AL253" s="96"/>
      <c r="AM253" s="97"/>
      <c r="AN253" s="14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</row>
    <row r="254" spans="1:55" ht="15" customHeight="1">
      <c r="A254" s="142"/>
      <c r="B254" s="25"/>
      <c r="C254" s="25"/>
      <c r="D254" s="25"/>
      <c r="E254" s="25"/>
      <c r="F254" s="16"/>
      <c r="G254" s="16"/>
      <c r="H254" s="16"/>
      <c r="I254" s="16"/>
      <c r="J254" s="93"/>
      <c r="K254" s="93"/>
      <c r="L254" s="96"/>
      <c r="M254" s="94"/>
      <c r="N254" s="128"/>
      <c r="O254" s="96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4"/>
      <c r="AD254" s="94"/>
      <c r="AE254" s="94"/>
      <c r="AF254" s="94"/>
      <c r="AG254" s="25"/>
      <c r="AH254" s="25"/>
      <c r="AI254" s="96"/>
      <c r="AJ254" s="94"/>
      <c r="AK254" s="96"/>
      <c r="AL254" s="96"/>
      <c r="AM254" s="97"/>
      <c r="AN254" s="143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</row>
    <row r="255" spans="1:55" ht="15" customHeight="1">
      <c r="A255" s="142"/>
      <c r="B255" s="25"/>
      <c r="C255" s="25"/>
      <c r="D255" s="25"/>
      <c r="E255" s="25"/>
      <c r="F255" s="16"/>
      <c r="G255" s="16"/>
      <c r="H255" s="16"/>
      <c r="I255" s="16"/>
      <c r="J255" s="93"/>
      <c r="K255" s="93"/>
      <c r="L255" s="96"/>
      <c r="M255" s="94"/>
      <c r="N255" s="128"/>
      <c r="O255" s="96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4"/>
      <c r="AD255" s="94"/>
      <c r="AE255" s="94"/>
      <c r="AF255" s="94"/>
      <c r="AG255" s="25"/>
      <c r="AH255" s="25"/>
      <c r="AI255" s="96"/>
      <c r="AJ255" s="94"/>
      <c r="AK255" s="96"/>
      <c r="AL255" s="96"/>
      <c r="AM255" s="97"/>
      <c r="AN255" s="143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</row>
    <row r="256" spans="1:55" ht="15" customHeight="1">
      <c r="A256" s="142"/>
      <c r="B256" s="25"/>
      <c r="C256" s="25"/>
      <c r="D256" s="25"/>
      <c r="E256" s="25"/>
      <c r="F256" s="16"/>
      <c r="G256" s="16"/>
      <c r="H256" s="16"/>
      <c r="I256" s="16"/>
      <c r="J256" s="93"/>
      <c r="K256" s="93"/>
      <c r="L256" s="96"/>
      <c r="M256" s="94"/>
      <c r="N256" s="128"/>
      <c r="O256" s="96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  <c r="AC256" s="94"/>
      <c r="AD256" s="94"/>
      <c r="AE256" s="94"/>
      <c r="AF256" s="94"/>
      <c r="AG256" s="151"/>
      <c r="AH256" s="151"/>
      <c r="AI256" s="96"/>
      <c r="AJ256" s="93"/>
      <c r="AK256" s="96"/>
      <c r="AL256" s="96"/>
      <c r="AM256" s="97"/>
      <c r="AN256" s="143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</row>
    <row r="257" spans="1:55" ht="15" customHeight="1">
      <c r="A257" s="142"/>
      <c r="B257" s="25"/>
      <c r="C257" s="25"/>
      <c r="D257" s="25"/>
      <c r="E257" s="25"/>
      <c r="F257" s="16"/>
      <c r="G257" s="16"/>
      <c r="H257" s="16"/>
      <c r="I257" s="16"/>
      <c r="J257" s="93"/>
      <c r="K257" s="93"/>
      <c r="L257" s="96"/>
      <c r="M257" s="94"/>
      <c r="N257" s="128"/>
      <c r="O257" s="96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  <c r="AC257" s="94"/>
      <c r="AD257" s="94"/>
      <c r="AE257" s="94"/>
      <c r="AF257" s="94"/>
      <c r="AG257" s="25"/>
      <c r="AH257" s="25"/>
      <c r="AI257" s="96"/>
      <c r="AJ257" s="94"/>
      <c r="AK257" s="96"/>
      <c r="AL257" s="96"/>
      <c r="AM257" s="97"/>
      <c r="AN257" s="143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</row>
    <row r="258" spans="1:55" ht="15" customHeight="1">
      <c r="A258" s="142"/>
      <c r="B258" s="25"/>
      <c r="C258" s="25"/>
      <c r="D258" s="25"/>
      <c r="E258" s="25"/>
      <c r="F258" s="16"/>
      <c r="G258" s="16"/>
      <c r="H258" s="16"/>
      <c r="I258" s="16"/>
      <c r="J258" s="93"/>
      <c r="K258" s="93"/>
      <c r="L258" s="96"/>
      <c r="M258" s="94"/>
      <c r="N258" s="128"/>
      <c r="O258" s="96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  <c r="AC258" s="94"/>
      <c r="AD258" s="94"/>
      <c r="AE258" s="94"/>
      <c r="AF258" s="94"/>
      <c r="AG258" s="25"/>
      <c r="AH258" s="25"/>
      <c r="AI258" s="96"/>
      <c r="AJ258" s="94"/>
      <c r="AK258" s="96"/>
      <c r="AL258" s="96"/>
      <c r="AM258" s="97"/>
      <c r="AN258" s="143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</row>
    <row r="259" spans="1:55" ht="15" customHeight="1">
      <c r="A259" s="142"/>
      <c r="B259" s="25"/>
      <c r="C259" s="25"/>
      <c r="D259" s="25"/>
      <c r="E259" s="25"/>
      <c r="F259" s="16"/>
      <c r="G259" s="16"/>
      <c r="H259" s="16"/>
      <c r="I259" s="16"/>
      <c r="J259" s="93"/>
      <c r="K259" s="93"/>
      <c r="L259" s="96"/>
      <c r="M259" s="94"/>
      <c r="N259" s="128"/>
      <c r="O259" s="96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  <c r="AC259" s="94"/>
      <c r="AD259" s="94"/>
      <c r="AE259" s="94"/>
      <c r="AF259" s="94"/>
      <c r="AG259" s="25"/>
      <c r="AH259" s="25"/>
      <c r="AI259" s="96"/>
      <c r="AJ259" s="94"/>
      <c r="AK259" s="96"/>
      <c r="AL259" s="96"/>
      <c r="AM259" s="97"/>
      <c r="AN259" s="143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</row>
    <row r="260" spans="1:55" ht="15" customHeight="1">
      <c r="A260" s="142"/>
      <c r="B260" s="25"/>
      <c r="C260" s="25"/>
      <c r="D260" s="25"/>
      <c r="E260" s="25"/>
      <c r="F260" s="25"/>
      <c r="G260" s="16"/>
      <c r="H260" s="16"/>
      <c r="I260" s="16"/>
      <c r="J260" s="93"/>
      <c r="K260" s="93"/>
      <c r="L260" s="96"/>
      <c r="M260" s="94"/>
      <c r="N260" s="128"/>
      <c r="O260" s="96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  <c r="AB260" s="94"/>
      <c r="AC260" s="94"/>
      <c r="AD260" s="94"/>
      <c r="AE260" s="94"/>
      <c r="AF260" s="94"/>
      <c r="AG260" s="25"/>
      <c r="AH260" s="25"/>
      <c r="AI260" s="96"/>
      <c r="AJ260" s="94"/>
      <c r="AK260" s="96"/>
      <c r="AL260" s="96"/>
      <c r="AM260" s="97"/>
      <c r="AN260" s="143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</row>
    <row r="261" spans="1:55" ht="15" customHeight="1">
      <c r="A261" s="142"/>
      <c r="B261" s="141"/>
      <c r="C261" s="149"/>
      <c r="D261" s="164"/>
      <c r="E261" s="165"/>
      <c r="F261" s="11"/>
      <c r="G261" s="11"/>
      <c r="H261" s="11"/>
      <c r="I261" s="11"/>
      <c r="J261" s="93"/>
      <c r="K261" s="93"/>
      <c r="L261" s="96"/>
      <c r="M261" s="93"/>
      <c r="N261" s="128"/>
      <c r="O261" s="96"/>
      <c r="P261" s="151"/>
      <c r="Q261" s="94"/>
      <c r="R261" s="94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  <c r="AC261" s="151"/>
      <c r="AD261" s="94"/>
      <c r="AE261" s="94"/>
      <c r="AF261" s="94"/>
      <c r="AG261" s="151"/>
      <c r="AH261" s="151"/>
      <c r="AI261" s="96"/>
      <c r="AJ261" s="93"/>
      <c r="AK261" s="96"/>
      <c r="AL261" s="96"/>
      <c r="AM261" s="97"/>
      <c r="AN261" s="143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</row>
    <row r="262" spans="1:55" ht="15" customHeight="1">
      <c r="A262" s="142"/>
      <c r="B262" s="141"/>
      <c r="C262" s="149"/>
      <c r="D262" s="164"/>
      <c r="E262" s="11"/>
      <c r="F262" s="16"/>
      <c r="G262" s="11"/>
      <c r="H262" s="11"/>
      <c r="I262" s="11"/>
      <c r="J262" s="93"/>
      <c r="K262" s="93"/>
      <c r="L262" s="96"/>
      <c r="M262" s="93"/>
      <c r="N262" s="128"/>
      <c r="O262" s="96"/>
      <c r="P262" s="25"/>
      <c r="Q262" s="94"/>
      <c r="R262" s="94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94"/>
      <c r="AE262" s="94"/>
      <c r="AF262" s="94"/>
      <c r="AG262" s="25"/>
      <c r="AH262" s="25"/>
      <c r="AI262" s="96"/>
      <c r="AJ262" s="93"/>
      <c r="AK262" s="96"/>
      <c r="AL262" s="96"/>
      <c r="AM262" s="97"/>
      <c r="AN262" s="143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</row>
    <row r="263" spans="1:55" ht="15" customHeight="1">
      <c r="A263" s="142"/>
      <c r="B263" s="141"/>
      <c r="C263" s="149"/>
      <c r="D263" s="149"/>
      <c r="E263" s="11"/>
      <c r="F263" s="16"/>
      <c r="G263" s="16"/>
      <c r="H263" s="16"/>
      <c r="I263" s="16"/>
      <c r="J263" s="93"/>
      <c r="K263" s="93"/>
      <c r="L263" s="96"/>
      <c r="M263" s="93"/>
      <c r="N263" s="128"/>
      <c r="O263" s="96"/>
      <c r="P263" s="25"/>
      <c r="Q263" s="94"/>
      <c r="R263" s="94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94"/>
      <c r="AE263" s="94"/>
      <c r="AF263" s="94"/>
      <c r="AG263" s="25"/>
      <c r="AH263" s="25"/>
      <c r="AI263" s="96"/>
      <c r="AJ263" s="93"/>
      <c r="AK263" s="96"/>
      <c r="AL263" s="96"/>
      <c r="AM263" s="97"/>
      <c r="AN263" s="14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</row>
    <row r="264" spans="1:55" ht="15" customHeight="1">
      <c r="A264" s="142"/>
      <c r="B264" s="141"/>
      <c r="C264" s="149"/>
      <c r="D264" s="164"/>
      <c r="E264" s="165"/>
      <c r="F264" s="11"/>
      <c r="G264" s="11"/>
      <c r="H264" s="11"/>
      <c r="I264" s="11"/>
      <c r="J264" s="93"/>
      <c r="K264" s="93"/>
      <c r="L264" s="96"/>
      <c r="M264" s="93"/>
      <c r="N264" s="128"/>
      <c r="O264" s="96"/>
      <c r="P264" s="151"/>
      <c r="Q264" s="94"/>
      <c r="R264" s="94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94"/>
      <c r="AE264" s="94"/>
      <c r="AF264" s="94"/>
      <c r="AG264" s="151"/>
      <c r="AH264" s="151"/>
      <c r="AI264" s="96"/>
      <c r="AJ264" s="93"/>
      <c r="AK264" s="96"/>
      <c r="AL264" s="96"/>
      <c r="AM264" s="97"/>
      <c r="AN264" s="143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</row>
    <row r="265" spans="1:55" ht="15" customHeight="1">
      <c r="A265" s="142"/>
      <c r="B265" s="141"/>
      <c r="C265" s="149"/>
      <c r="D265" s="164"/>
      <c r="E265" s="11"/>
      <c r="F265" s="16"/>
      <c r="G265" s="11"/>
      <c r="H265" s="11"/>
      <c r="I265" s="11"/>
      <c r="J265" s="93"/>
      <c r="K265" s="93"/>
      <c r="L265" s="96"/>
      <c r="M265" s="94"/>
      <c r="N265" s="128"/>
      <c r="O265" s="96"/>
      <c r="P265" s="25"/>
      <c r="Q265" s="94"/>
      <c r="R265" s="94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94"/>
      <c r="AE265" s="94"/>
      <c r="AF265" s="94"/>
      <c r="AG265" s="25"/>
      <c r="AH265" s="25"/>
      <c r="AI265" s="96"/>
      <c r="AJ265" s="94"/>
      <c r="AK265" s="96"/>
      <c r="AL265" s="96"/>
      <c r="AM265" s="97"/>
      <c r="AN265" s="143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</row>
    <row r="266" spans="1:55" ht="15" customHeight="1">
      <c r="A266" s="142"/>
      <c r="B266" s="141"/>
      <c r="C266" s="149"/>
      <c r="D266" s="149"/>
      <c r="E266" s="11"/>
      <c r="F266" s="16"/>
      <c r="G266" s="16"/>
      <c r="H266" s="16"/>
      <c r="I266" s="11"/>
      <c r="J266" s="93"/>
      <c r="K266" s="93"/>
      <c r="L266" s="96"/>
      <c r="M266" s="94"/>
      <c r="N266" s="128"/>
      <c r="O266" s="96"/>
      <c r="P266" s="25"/>
      <c r="Q266" s="94"/>
      <c r="R266" s="94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94"/>
      <c r="AE266" s="94"/>
      <c r="AF266" s="94"/>
      <c r="AG266" s="25"/>
      <c r="AH266" s="25"/>
      <c r="AI266" s="96"/>
      <c r="AJ266" s="94"/>
      <c r="AK266" s="96"/>
      <c r="AL266" s="96"/>
      <c r="AM266" s="97"/>
      <c r="AN266" s="143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</row>
    <row r="267" spans="1:55" ht="15" customHeight="1">
      <c r="A267" s="142"/>
      <c r="B267" s="141"/>
      <c r="C267" s="149"/>
      <c r="D267" s="164"/>
      <c r="E267" s="165"/>
      <c r="F267" s="11"/>
      <c r="G267" s="11"/>
      <c r="H267" s="11"/>
      <c r="I267" s="11"/>
      <c r="J267" s="93"/>
      <c r="K267" s="93"/>
      <c r="L267" s="96"/>
      <c r="M267" s="93"/>
      <c r="N267" s="128"/>
      <c r="O267" s="96"/>
      <c r="P267" s="151"/>
      <c r="Q267" s="94"/>
      <c r="R267" s="94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94"/>
      <c r="AE267" s="94"/>
      <c r="AF267" s="94"/>
      <c r="AG267" s="151"/>
      <c r="AH267" s="151"/>
      <c r="AI267" s="96"/>
      <c r="AJ267" s="93"/>
      <c r="AK267" s="96"/>
      <c r="AL267" s="96"/>
      <c r="AM267" s="97"/>
      <c r="AN267" s="143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</row>
    <row r="268" spans="1:55" ht="15" customHeight="1">
      <c r="A268" s="142"/>
      <c r="B268" s="141"/>
      <c r="C268" s="149"/>
      <c r="D268" s="164"/>
      <c r="E268" s="11"/>
      <c r="F268" s="16"/>
      <c r="G268" s="11"/>
      <c r="H268" s="11"/>
      <c r="I268" s="11"/>
      <c r="J268" s="93"/>
      <c r="K268" s="93"/>
      <c r="L268" s="96"/>
      <c r="M268" s="93"/>
      <c r="N268" s="128"/>
      <c r="O268" s="96"/>
      <c r="P268" s="25"/>
      <c r="Q268" s="94"/>
      <c r="R268" s="94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94"/>
      <c r="AE268" s="94"/>
      <c r="AF268" s="94"/>
      <c r="AG268" s="25"/>
      <c r="AH268" s="25"/>
      <c r="AI268" s="96"/>
      <c r="AJ268" s="94"/>
      <c r="AK268" s="96"/>
      <c r="AL268" s="96"/>
      <c r="AM268" s="97"/>
      <c r="AN268" s="143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</row>
    <row r="269" spans="1:55" ht="15" customHeight="1">
      <c r="A269" s="142"/>
      <c r="B269" s="141"/>
      <c r="C269" s="149"/>
      <c r="D269" s="149"/>
      <c r="E269" s="11"/>
      <c r="F269" s="16"/>
      <c r="G269" s="16"/>
      <c r="H269" s="16"/>
      <c r="I269" s="16"/>
      <c r="J269" s="93"/>
      <c r="K269" s="93"/>
      <c r="L269" s="96"/>
      <c r="M269" s="94"/>
      <c r="N269" s="128"/>
      <c r="O269" s="96"/>
      <c r="P269" s="25"/>
      <c r="Q269" s="94"/>
      <c r="R269" s="94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94"/>
      <c r="AE269" s="94"/>
      <c r="AF269" s="94"/>
      <c r="AG269" s="25"/>
      <c r="AH269" s="25"/>
      <c r="AI269" s="96"/>
      <c r="AJ269" s="94"/>
      <c r="AK269" s="96"/>
      <c r="AL269" s="96"/>
      <c r="AM269" s="97"/>
      <c r="AN269" s="143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</row>
    <row r="270" spans="1:55" ht="15" customHeight="1">
      <c r="A270" s="142"/>
      <c r="B270" s="141"/>
      <c r="C270" s="149"/>
      <c r="D270" s="149"/>
      <c r="E270" s="11"/>
      <c r="F270" s="16"/>
      <c r="G270" s="16"/>
      <c r="H270" s="16"/>
      <c r="I270" s="16"/>
      <c r="J270" s="93"/>
      <c r="K270" s="93"/>
      <c r="L270" s="96"/>
      <c r="M270" s="94"/>
      <c r="N270" s="128"/>
      <c r="O270" s="96"/>
      <c r="P270" s="25"/>
      <c r="Q270" s="94"/>
      <c r="R270" s="94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94"/>
      <c r="AE270" s="94"/>
      <c r="AF270" s="94"/>
      <c r="AG270" s="25"/>
      <c r="AH270" s="25"/>
      <c r="AI270" s="96"/>
      <c r="AJ270" s="94"/>
      <c r="AK270" s="96"/>
      <c r="AL270" s="96"/>
      <c r="AM270" s="97"/>
      <c r="AN270" s="143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</row>
    <row r="271" spans="1:55" ht="15" customHeight="1">
      <c r="A271" s="142"/>
      <c r="B271" s="141"/>
      <c r="C271" s="149"/>
      <c r="D271" s="149"/>
      <c r="E271" s="11"/>
      <c r="F271" s="16"/>
      <c r="G271" s="16"/>
      <c r="H271" s="16"/>
      <c r="I271" s="16"/>
      <c r="J271" s="93"/>
      <c r="K271" s="93"/>
      <c r="L271" s="96"/>
      <c r="M271" s="94"/>
      <c r="N271" s="128"/>
      <c r="O271" s="96"/>
      <c r="P271" s="25"/>
      <c r="Q271" s="94"/>
      <c r="R271" s="94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94"/>
      <c r="AE271" s="94"/>
      <c r="AF271" s="94"/>
      <c r="AG271" s="25"/>
      <c r="AH271" s="25"/>
      <c r="AI271" s="96"/>
      <c r="AJ271" s="94"/>
      <c r="AK271" s="96"/>
      <c r="AL271" s="96"/>
      <c r="AM271" s="97"/>
      <c r="AN271" s="143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</row>
    <row r="272" spans="1:55" ht="15" customHeight="1">
      <c r="A272" s="142"/>
      <c r="B272" s="141"/>
      <c r="C272" s="149"/>
      <c r="D272" s="149"/>
      <c r="E272" s="11"/>
      <c r="F272" s="16"/>
      <c r="G272" s="16"/>
      <c r="H272" s="16"/>
      <c r="I272" s="16"/>
      <c r="J272" s="93"/>
      <c r="K272" s="93"/>
      <c r="L272" s="96"/>
      <c r="M272" s="94"/>
      <c r="N272" s="128"/>
      <c r="O272" s="96"/>
      <c r="P272" s="25"/>
      <c r="Q272" s="94"/>
      <c r="R272" s="94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94"/>
      <c r="AE272" s="94"/>
      <c r="AF272" s="94"/>
      <c r="AG272" s="25"/>
      <c r="AH272" s="25"/>
      <c r="AI272" s="96"/>
      <c r="AJ272" s="94"/>
      <c r="AK272" s="96"/>
      <c r="AL272" s="96"/>
      <c r="AM272" s="97"/>
      <c r="AN272" s="143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</row>
    <row r="273" spans="1:55" ht="15" customHeight="1">
      <c r="A273" s="142"/>
      <c r="B273" s="141"/>
      <c r="C273" s="149"/>
      <c r="D273" s="164"/>
      <c r="E273" s="165"/>
      <c r="F273" s="11"/>
      <c r="G273" s="11"/>
      <c r="H273" s="11"/>
      <c r="I273" s="11"/>
      <c r="J273" s="93"/>
      <c r="K273" s="93"/>
      <c r="L273" s="96"/>
      <c r="M273" s="93"/>
      <c r="N273" s="128"/>
      <c r="O273" s="96"/>
      <c r="P273" s="151"/>
      <c r="Q273" s="94"/>
      <c r="R273" s="94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2"/>
      <c r="AC273" s="152"/>
      <c r="AD273" s="94"/>
      <c r="AE273" s="94"/>
      <c r="AF273" s="94"/>
      <c r="AG273" s="151"/>
      <c r="AH273" s="151"/>
      <c r="AI273" s="96"/>
      <c r="AJ273" s="93"/>
      <c r="AK273" s="96"/>
      <c r="AL273" s="96"/>
      <c r="AM273" s="97"/>
      <c r="AN273" s="14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</row>
    <row r="274" spans="1:55" ht="15" customHeight="1">
      <c r="A274" s="142"/>
      <c r="B274" s="141"/>
      <c r="C274" s="149"/>
      <c r="D274" s="164"/>
      <c r="E274" s="11"/>
      <c r="F274" s="192"/>
      <c r="G274" s="11"/>
      <c r="H274" s="11"/>
      <c r="I274" s="11"/>
      <c r="J274" s="93"/>
      <c r="K274" s="93"/>
      <c r="L274" s="96"/>
      <c r="M274" s="94"/>
      <c r="N274" s="128"/>
      <c r="O274" s="96"/>
      <c r="P274" s="25"/>
      <c r="Q274" s="94"/>
      <c r="R274" s="94"/>
      <c r="S274" s="25"/>
      <c r="T274" s="25"/>
      <c r="U274" s="25"/>
      <c r="V274" s="25"/>
      <c r="W274" s="25"/>
      <c r="X274" s="25"/>
      <c r="Y274" s="25"/>
      <c r="Z274" s="25"/>
      <c r="AA274" s="25"/>
      <c r="AB274" s="26"/>
      <c r="AC274" s="26"/>
      <c r="AD274" s="94"/>
      <c r="AE274" s="94"/>
      <c r="AF274" s="94"/>
      <c r="AG274" s="25"/>
      <c r="AH274" s="25"/>
      <c r="AI274" s="96"/>
      <c r="AJ274" s="94"/>
      <c r="AK274" s="96"/>
      <c r="AL274" s="96"/>
      <c r="AM274" s="97"/>
      <c r="AN274" s="143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</row>
    <row r="275" spans="1:55" ht="15" customHeight="1">
      <c r="A275" s="142"/>
      <c r="B275" s="141"/>
      <c r="C275" s="149"/>
      <c r="D275" s="164"/>
      <c r="E275" s="165"/>
      <c r="F275" s="11"/>
      <c r="G275" s="11"/>
      <c r="H275" s="11"/>
      <c r="I275" s="11"/>
      <c r="J275" s="93"/>
      <c r="K275" s="93"/>
      <c r="L275" s="96"/>
      <c r="M275" s="94"/>
      <c r="N275" s="128"/>
      <c r="O275" s="96"/>
      <c r="P275" s="151"/>
      <c r="Q275" s="94"/>
      <c r="R275" s="94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2"/>
      <c r="AC275" s="151"/>
      <c r="AD275" s="94"/>
      <c r="AE275" s="94"/>
      <c r="AF275" s="94"/>
      <c r="AG275" s="151"/>
      <c r="AH275" s="151"/>
      <c r="AI275" s="96"/>
      <c r="AJ275" s="93"/>
      <c r="AK275" s="96"/>
      <c r="AL275" s="96"/>
      <c r="AM275" s="97"/>
      <c r="AN275" s="143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</row>
    <row r="276" spans="1:55" ht="15" customHeight="1">
      <c r="A276" s="142"/>
      <c r="B276" s="141"/>
      <c r="C276" s="149"/>
      <c r="D276" s="164"/>
      <c r="E276" s="11"/>
      <c r="F276" s="16"/>
      <c r="G276" s="11"/>
      <c r="H276" s="11"/>
      <c r="I276" s="11"/>
      <c r="J276" s="93"/>
      <c r="K276" s="93"/>
      <c r="L276" s="96"/>
      <c r="M276" s="94"/>
      <c r="N276" s="128"/>
      <c r="O276" s="96"/>
      <c r="P276" s="25"/>
      <c r="Q276" s="94"/>
      <c r="R276" s="94"/>
      <c r="S276" s="25"/>
      <c r="T276" s="25"/>
      <c r="U276" s="25"/>
      <c r="V276" s="25"/>
      <c r="W276" s="25"/>
      <c r="X276" s="25"/>
      <c r="Y276" s="25"/>
      <c r="Z276" s="25"/>
      <c r="AA276" s="25"/>
      <c r="AB276" s="26"/>
      <c r="AC276" s="25"/>
      <c r="AD276" s="94"/>
      <c r="AE276" s="94"/>
      <c r="AF276" s="94"/>
      <c r="AG276" s="25"/>
      <c r="AH276" s="25"/>
      <c r="AI276" s="96"/>
      <c r="AJ276" s="94"/>
      <c r="AK276" s="96"/>
      <c r="AL276" s="96"/>
      <c r="AM276" s="97"/>
      <c r="AN276" s="143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</row>
    <row r="277" spans="1:55" ht="15" customHeight="1">
      <c r="A277" s="142"/>
      <c r="B277" s="193"/>
      <c r="C277" s="154"/>
      <c r="D277" s="154"/>
      <c r="E277" s="194"/>
      <c r="F277" s="187"/>
      <c r="G277" s="187"/>
      <c r="H277" s="187"/>
      <c r="I277" s="187"/>
      <c r="J277" s="93"/>
      <c r="K277" s="93"/>
      <c r="L277" s="96"/>
      <c r="M277" s="195"/>
      <c r="N277" s="128"/>
      <c r="O277" s="96"/>
      <c r="P277" s="196"/>
      <c r="Q277" s="197"/>
      <c r="R277" s="197"/>
      <c r="S277" s="198"/>
      <c r="T277" s="196"/>
      <c r="U277" s="196"/>
      <c r="V277" s="196"/>
      <c r="W277" s="196"/>
      <c r="X277" s="196"/>
      <c r="Y277" s="196"/>
      <c r="Z277" s="196"/>
      <c r="AA277" s="196"/>
      <c r="AB277" s="196"/>
      <c r="AC277" s="196"/>
      <c r="AD277" s="197"/>
      <c r="AE277" s="197"/>
      <c r="AF277" s="197"/>
      <c r="AG277" s="196"/>
      <c r="AH277" s="196"/>
      <c r="AI277" s="96"/>
      <c r="AJ277" s="195"/>
      <c r="AK277" s="96"/>
      <c r="AL277" s="96"/>
      <c r="AM277" s="97"/>
      <c r="AN277" s="143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</row>
    <row r="278" spans="1:55" ht="15" customHeight="1">
      <c r="A278" s="142"/>
      <c r="B278" s="193"/>
      <c r="C278" s="154"/>
      <c r="D278" s="154"/>
      <c r="E278" s="187"/>
      <c r="F278" s="199"/>
      <c r="G278" s="187"/>
      <c r="H278" s="187"/>
      <c r="I278" s="187"/>
      <c r="J278" s="93"/>
      <c r="K278" s="93"/>
      <c r="L278" s="96"/>
      <c r="M278" s="195"/>
      <c r="N278" s="128"/>
      <c r="O278" s="96"/>
      <c r="P278" s="200"/>
      <c r="Q278" s="197"/>
      <c r="R278" s="197"/>
      <c r="S278" s="198"/>
      <c r="T278" s="200"/>
      <c r="U278" s="200"/>
      <c r="V278" s="200"/>
      <c r="W278" s="200"/>
      <c r="X278" s="200"/>
      <c r="Y278" s="200"/>
      <c r="Z278" s="200"/>
      <c r="AA278" s="200"/>
      <c r="AB278" s="200"/>
      <c r="AC278" s="200"/>
      <c r="AD278" s="197"/>
      <c r="AE278" s="197"/>
      <c r="AF278" s="197"/>
      <c r="AG278" s="200"/>
      <c r="AH278" s="200"/>
      <c r="AI278" s="96"/>
      <c r="AJ278" s="195"/>
      <c r="AK278" s="96"/>
      <c r="AL278" s="96"/>
      <c r="AM278" s="97"/>
      <c r="AN278" s="143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</row>
    <row r="279" spans="1:55" ht="15" customHeight="1">
      <c r="A279" s="142"/>
      <c r="B279" s="193"/>
      <c r="C279" s="154"/>
      <c r="D279" s="154"/>
      <c r="E279" s="187"/>
      <c r="F279" s="199"/>
      <c r="G279" s="187"/>
      <c r="H279" s="199"/>
      <c r="I279" s="199"/>
      <c r="J279" s="93"/>
      <c r="K279" s="93"/>
      <c r="L279" s="96"/>
      <c r="M279" s="195"/>
      <c r="N279" s="128"/>
      <c r="O279" s="96"/>
      <c r="P279" s="200"/>
      <c r="Q279" s="197"/>
      <c r="R279" s="197"/>
      <c r="S279" s="198"/>
      <c r="T279" s="200"/>
      <c r="U279" s="200"/>
      <c r="V279" s="200"/>
      <c r="W279" s="200"/>
      <c r="X279" s="200"/>
      <c r="Y279" s="200"/>
      <c r="Z279" s="200"/>
      <c r="AA279" s="200"/>
      <c r="AB279" s="200"/>
      <c r="AC279" s="200"/>
      <c r="AD279" s="197"/>
      <c r="AE279" s="197"/>
      <c r="AF279" s="197"/>
      <c r="AG279" s="200"/>
      <c r="AH279" s="200"/>
      <c r="AI279" s="96"/>
      <c r="AJ279" s="195"/>
      <c r="AK279" s="96"/>
      <c r="AL279" s="96"/>
      <c r="AM279" s="97"/>
      <c r="AN279" s="143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</row>
    <row r="280" spans="1:55" ht="15" customHeight="1">
      <c r="A280" s="142"/>
      <c r="B280" s="193"/>
      <c r="C280" s="154"/>
      <c r="D280" s="154"/>
      <c r="E280" s="187"/>
      <c r="F280" s="199"/>
      <c r="G280" s="187"/>
      <c r="H280" s="199"/>
      <c r="I280" s="199"/>
      <c r="J280" s="93"/>
      <c r="K280" s="93"/>
      <c r="L280" s="96"/>
      <c r="M280" s="195"/>
      <c r="N280" s="128"/>
      <c r="O280" s="96"/>
      <c r="P280" s="200"/>
      <c r="Q280" s="197"/>
      <c r="R280" s="197"/>
      <c r="S280" s="198"/>
      <c r="T280" s="200"/>
      <c r="U280" s="200"/>
      <c r="V280" s="200"/>
      <c r="W280" s="200"/>
      <c r="X280" s="200"/>
      <c r="Y280" s="200"/>
      <c r="Z280" s="200"/>
      <c r="AA280" s="200"/>
      <c r="AB280" s="200"/>
      <c r="AC280" s="200"/>
      <c r="AD280" s="197"/>
      <c r="AE280" s="197"/>
      <c r="AF280" s="197"/>
      <c r="AG280" s="200"/>
      <c r="AH280" s="200"/>
      <c r="AI280" s="96"/>
      <c r="AJ280" s="195"/>
      <c r="AK280" s="96"/>
      <c r="AL280" s="96"/>
      <c r="AM280" s="97"/>
      <c r="AN280" s="143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</row>
    <row r="281" spans="1:55" ht="15" customHeight="1">
      <c r="A281" s="142"/>
      <c r="B281" s="141"/>
      <c r="C281" s="149"/>
      <c r="D281" s="164"/>
      <c r="E281" s="165"/>
      <c r="F281" s="11"/>
      <c r="G281" s="11"/>
      <c r="H281" s="11"/>
      <c r="I281" s="11"/>
      <c r="J281" s="93"/>
      <c r="K281" s="93"/>
      <c r="L281" s="96"/>
      <c r="M281" s="93"/>
      <c r="N281" s="128"/>
      <c r="O281" s="96"/>
      <c r="P281" s="151"/>
      <c r="Q281" s="94"/>
      <c r="R281" s="94"/>
      <c r="S281" s="152"/>
      <c r="T281" s="151"/>
      <c r="U281" s="152"/>
      <c r="V281" s="152"/>
      <c r="W281" s="152"/>
      <c r="X281" s="152"/>
      <c r="Y281" s="151"/>
      <c r="Z281" s="151"/>
      <c r="AA281" s="151"/>
      <c r="AB281" s="151"/>
      <c r="AC281" s="151"/>
      <c r="AD281" s="94"/>
      <c r="AE281" s="94"/>
      <c r="AF281" s="94"/>
      <c r="AG281" s="151"/>
      <c r="AH281" s="151"/>
      <c r="AI281" s="96"/>
      <c r="AJ281" s="195"/>
      <c r="AK281" s="96"/>
      <c r="AL281" s="96"/>
      <c r="AM281" s="97"/>
      <c r="AN281" s="143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</row>
    <row r="282" spans="1:55" ht="15" customHeight="1">
      <c r="A282" s="142"/>
      <c r="B282" s="141"/>
      <c r="C282" s="149"/>
      <c r="D282" s="164"/>
      <c r="E282" s="11"/>
      <c r="F282" s="16"/>
      <c r="G282" s="11"/>
      <c r="H282" s="11"/>
      <c r="I282" s="11"/>
      <c r="J282" s="93"/>
      <c r="K282" s="93"/>
      <c r="L282" s="96"/>
      <c r="M282" s="94"/>
      <c r="N282" s="128"/>
      <c r="O282" s="96"/>
      <c r="P282" s="25"/>
      <c r="Q282" s="94"/>
      <c r="R282" s="94"/>
      <c r="S282" s="26"/>
      <c r="T282" s="25"/>
      <c r="U282" s="25"/>
      <c r="V282" s="25"/>
      <c r="W282" s="25"/>
      <c r="X282" s="26"/>
      <c r="Y282" s="25"/>
      <c r="Z282" s="25"/>
      <c r="AA282" s="25"/>
      <c r="AB282" s="25"/>
      <c r="AC282" s="25"/>
      <c r="AD282" s="94"/>
      <c r="AE282" s="94"/>
      <c r="AF282" s="94"/>
      <c r="AG282" s="25"/>
      <c r="AH282" s="25"/>
      <c r="AI282" s="96"/>
      <c r="AJ282" s="195"/>
      <c r="AK282" s="96"/>
      <c r="AL282" s="96"/>
      <c r="AM282" s="97"/>
      <c r="AN282" s="143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</row>
    <row r="283" spans="1:55" ht="15" customHeight="1">
      <c r="A283" s="142"/>
      <c r="B283" s="141"/>
      <c r="C283" s="149"/>
      <c r="D283" s="164"/>
      <c r="E283" s="11"/>
      <c r="F283" s="16"/>
      <c r="G283" s="16"/>
      <c r="H283" s="16"/>
      <c r="I283" s="16"/>
      <c r="J283" s="93"/>
      <c r="K283" s="93"/>
      <c r="L283" s="96"/>
      <c r="M283" s="94"/>
      <c r="N283" s="128"/>
      <c r="O283" s="96"/>
      <c r="P283" s="25"/>
      <c r="Q283" s="94"/>
      <c r="R283" s="94"/>
      <c r="S283" s="26"/>
      <c r="T283" s="25"/>
      <c r="U283" s="25"/>
      <c r="V283" s="25"/>
      <c r="W283" s="25"/>
      <c r="X283" s="26"/>
      <c r="Y283" s="25"/>
      <c r="Z283" s="25"/>
      <c r="AA283" s="25"/>
      <c r="AB283" s="25"/>
      <c r="AC283" s="25"/>
      <c r="AD283" s="94"/>
      <c r="AE283" s="94"/>
      <c r="AF283" s="94"/>
      <c r="AG283" s="25"/>
      <c r="AH283" s="25"/>
      <c r="AI283" s="96"/>
      <c r="AJ283" s="195"/>
      <c r="AK283" s="96"/>
      <c r="AL283" s="96"/>
      <c r="AM283" s="97"/>
      <c r="AN283" s="14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</row>
    <row r="284" spans="1:55" ht="15" customHeight="1">
      <c r="A284" s="142"/>
      <c r="B284" s="141"/>
      <c r="C284" s="149"/>
      <c r="D284" s="164"/>
      <c r="E284" s="11"/>
      <c r="F284" s="16"/>
      <c r="G284" s="16"/>
      <c r="H284" s="16"/>
      <c r="I284" s="16"/>
      <c r="J284" s="93"/>
      <c r="K284" s="93"/>
      <c r="L284" s="96"/>
      <c r="M284" s="94"/>
      <c r="N284" s="128"/>
      <c r="O284" s="96"/>
      <c r="P284" s="25"/>
      <c r="Q284" s="94"/>
      <c r="R284" s="94"/>
      <c r="S284" s="26"/>
      <c r="T284" s="26"/>
      <c r="U284" s="25"/>
      <c r="V284" s="25"/>
      <c r="W284" s="25"/>
      <c r="X284" s="25"/>
      <c r="Y284" s="25"/>
      <c r="Z284" s="25"/>
      <c r="AA284" s="25"/>
      <c r="AB284" s="25"/>
      <c r="AC284" s="25"/>
      <c r="AD284" s="94"/>
      <c r="AE284" s="94"/>
      <c r="AF284" s="94"/>
      <c r="AG284" s="25"/>
      <c r="AH284" s="25"/>
      <c r="AI284" s="96"/>
      <c r="AJ284" s="195"/>
      <c r="AK284" s="96"/>
      <c r="AL284" s="96"/>
      <c r="AM284" s="97"/>
      <c r="AN284" s="143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</row>
    <row r="285" spans="1:55" ht="15" customHeight="1">
      <c r="A285" s="142"/>
      <c r="B285" s="141"/>
      <c r="C285" s="149"/>
      <c r="D285" s="164"/>
      <c r="E285" s="11"/>
      <c r="F285" s="16"/>
      <c r="G285" s="16"/>
      <c r="H285" s="16"/>
      <c r="I285" s="16"/>
      <c r="J285" s="93"/>
      <c r="K285" s="93"/>
      <c r="L285" s="96"/>
      <c r="M285" s="94"/>
      <c r="N285" s="128"/>
      <c r="O285" s="96"/>
      <c r="P285" s="25"/>
      <c r="Q285" s="94"/>
      <c r="R285" s="94"/>
      <c r="S285" s="26"/>
      <c r="T285" s="25"/>
      <c r="U285" s="25"/>
      <c r="V285" s="151"/>
      <c r="W285" s="151"/>
      <c r="X285" s="152"/>
      <c r="Y285" s="25"/>
      <c r="Z285" s="25"/>
      <c r="AA285" s="25"/>
      <c r="AB285" s="25"/>
      <c r="AC285" s="25"/>
      <c r="AD285" s="94"/>
      <c r="AE285" s="94"/>
      <c r="AF285" s="94"/>
      <c r="AG285" s="25"/>
      <c r="AH285" s="25"/>
      <c r="AI285" s="96"/>
      <c r="AJ285" s="94"/>
      <c r="AK285" s="96"/>
      <c r="AL285" s="96"/>
      <c r="AM285" s="97"/>
      <c r="AN285" s="143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</row>
    <row r="286" spans="1:55" ht="15" customHeight="1">
      <c r="A286" s="142"/>
      <c r="B286" s="201"/>
      <c r="C286" s="202"/>
      <c r="D286" s="203"/>
      <c r="E286" s="179"/>
      <c r="F286" s="16"/>
      <c r="G286" s="16"/>
      <c r="H286" s="16"/>
      <c r="I286" s="16"/>
      <c r="J286" s="93"/>
      <c r="K286" s="93"/>
      <c r="L286" s="96"/>
      <c r="M286" s="94"/>
      <c r="N286" s="128"/>
      <c r="O286" s="204"/>
      <c r="P286" s="25"/>
      <c r="Q286" s="94"/>
      <c r="R286" s="94"/>
      <c r="S286" s="26"/>
      <c r="T286" s="25"/>
      <c r="U286" s="25"/>
      <c r="V286" s="25"/>
      <c r="W286" s="25"/>
      <c r="X286" s="26"/>
      <c r="Y286" s="25"/>
      <c r="Z286" s="25"/>
      <c r="AA286" s="25"/>
      <c r="AB286" s="25"/>
      <c r="AC286" s="25"/>
      <c r="AD286" s="94"/>
      <c r="AE286" s="94"/>
      <c r="AF286" s="94"/>
      <c r="AG286" s="25"/>
      <c r="AH286" s="25"/>
      <c r="AI286" s="204"/>
      <c r="AJ286" s="94"/>
      <c r="AK286" s="204"/>
      <c r="AL286" s="96"/>
      <c r="AM286" s="205"/>
      <c r="AN286" s="143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</row>
    <row r="287" spans="1:55" ht="15" customHeight="1">
      <c r="A287" s="142"/>
      <c r="B287" s="141"/>
      <c r="C287" s="149"/>
      <c r="D287" s="203"/>
      <c r="E287" s="11"/>
      <c r="F287" s="16"/>
      <c r="G287" s="16"/>
      <c r="H287" s="16"/>
      <c r="I287" s="16"/>
      <c r="J287" s="93"/>
      <c r="K287" s="93"/>
      <c r="L287" s="96"/>
      <c r="M287" s="94"/>
      <c r="N287" s="128"/>
      <c r="O287" s="204"/>
      <c r="P287" s="25"/>
      <c r="Q287" s="94"/>
      <c r="R287" s="94"/>
      <c r="S287" s="26"/>
      <c r="T287" s="25"/>
      <c r="U287" s="25"/>
      <c r="V287" s="25"/>
      <c r="W287" s="25"/>
      <c r="X287" s="26"/>
      <c r="Y287" s="25"/>
      <c r="Z287" s="25"/>
      <c r="AA287" s="25"/>
      <c r="AB287" s="25"/>
      <c r="AC287" s="25"/>
      <c r="AD287" s="94"/>
      <c r="AE287" s="94"/>
      <c r="AF287" s="94"/>
      <c r="AG287" s="25"/>
      <c r="AH287" s="25"/>
      <c r="AI287" s="204"/>
      <c r="AJ287" s="94"/>
      <c r="AK287" s="204"/>
      <c r="AL287" s="96"/>
      <c r="AM287" s="205"/>
      <c r="AN287" s="143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</row>
    <row r="288" spans="1:55" ht="15" customHeight="1">
      <c r="A288" s="142"/>
      <c r="B288" s="141"/>
      <c r="C288" s="149"/>
      <c r="D288" s="164"/>
      <c r="E288" s="11"/>
      <c r="F288" s="16"/>
      <c r="G288" s="16"/>
      <c r="H288" s="16"/>
      <c r="I288" s="16"/>
      <c r="J288" s="206"/>
      <c r="K288" s="93"/>
      <c r="L288" s="96"/>
      <c r="M288" s="94"/>
      <c r="N288" s="128"/>
      <c r="O288" s="96"/>
      <c r="P288" s="25"/>
      <c r="Q288" s="94"/>
      <c r="R288" s="94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94"/>
      <c r="AE288" s="94"/>
      <c r="AF288" s="94"/>
      <c r="AG288" s="25"/>
      <c r="AH288" s="25"/>
      <c r="AI288" s="96"/>
      <c r="AJ288" s="94"/>
      <c r="AK288" s="96"/>
      <c r="AL288" s="96"/>
      <c r="AM288" s="97"/>
      <c r="AN288" s="143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</row>
    <row r="289" spans="1:55" ht="15" customHeight="1">
      <c r="A289" s="142"/>
      <c r="B289" s="141"/>
      <c r="C289" s="149"/>
      <c r="D289" s="164"/>
      <c r="E289" s="150"/>
      <c r="F289" s="207"/>
      <c r="G289" s="11"/>
      <c r="H289" s="11"/>
      <c r="I289" s="11"/>
      <c r="J289" s="93"/>
      <c r="K289" s="93"/>
      <c r="L289" s="96"/>
      <c r="M289" s="93"/>
      <c r="N289" s="128"/>
      <c r="O289" s="96"/>
      <c r="P289" s="151"/>
      <c r="Q289" s="94"/>
      <c r="R289" s="94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  <c r="AD289" s="94"/>
      <c r="AE289" s="94"/>
      <c r="AF289" s="94"/>
      <c r="AG289" s="151"/>
      <c r="AH289" s="151"/>
      <c r="AI289" s="96"/>
      <c r="AJ289" s="93"/>
      <c r="AK289" s="96"/>
      <c r="AL289" s="96"/>
      <c r="AM289" s="97"/>
      <c r="AN289" s="143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</row>
    <row r="290" spans="1:55" ht="15" customHeight="1">
      <c r="A290" s="142"/>
      <c r="B290" s="141"/>
      <c r="C290" s="149"/>
      <c r="D290" s="164"/>
      <c r="E290" s="155"/>
      <c r="F290" s="16"/>
      <c r="G290" s="11"/>
      <c r="H290" s="11"/>
      <c r="I290" s="11"/>
      <c r="J290" s="93"/>
      <c r="K290" s="93"/>
      <c r="L290" s="96"/>
      <c r="M290" s="94"/>
      <c r="N290" s="128"/>
      <c r="O290" s="96"/>
      <c r="P290" s="25"/>
      <c r="Q290" s="94"/>
      <c r="R290" s="94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94"/>
      <c r="AE290" s="94"/>
      <c r="AF290" s="94"/>
      <c r="AG290" s="25"/>
      <c r="AH290" s="25"/>
      <c r="AI290" s="96"/>
      <c r="AJ290" s="93"/>
      <c r="AK290" s="96"/>
      <c r="AL290" s="96"/>
      <c r="AM290" s="97"/>
      <c r="AN290" s="143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</row>
    <row r="291" spans="1:55" ht="15" customHeight="1">
      <c r="A291" s="142"/>
      <c r="B291" s="141"/>
      <c r="C291" s="149"/>
      <c r="D291" s="164"/>
      <c r="E291" s="155"/>
      <c r="F291" s="16"/>
      <c r="G291" s="11"/>
      <c r="H291" s="11"/>
      <c r="I291" s="11"/>
      <c r="J291" s="93"/>
      <c r="K291" s="93"/>
      <c r="L291" s="96"/>
      <c r="M291" s="94"/>
      <c r="N291" s="128"/>
      <c r="O291" s="96"/>
      <c r="P291" s="25"/>
      <c r="Q291" s="94"/>
      <c r="R291" s="94"/>
      <c r="S291" s="25"/>
      <c r="T291" s="25"/>
      <c r="U291" s="25"/>
      <c r="V291" s="25"/>
      <c r="W291" s="25"/>
      <c r="X291" s="25"/>
      <c r="Y291" s="25"/>
      <c r="Z291" s="25"/>
      <c r="AA291" s="25"/>
      <c r="AB291" s="26"/>
      <c r="AC291" s="25"/>
      <c r="AD291" s="94"/>
      <c r="AE291" s="94"/>
      <c r="AF291" s="94"/>
      <c r="AG291" s="25"/>
      <c r="AH291" s="25"/>
      <c r="AI291" s="96"/>
      <c r="AJ291" s="93"/>
      <c r="AK291" s="96"/>
      <c r="AL291" s="96"/>
      <c r="AM291" s="97"/>
      <c r="AN291" s="143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</row>
    <row r="292" spans="1:55" ht="15" customHeight="1">
      <c r="A292" s="142"/>
      <c r="B292" s="141"/>
      <c r="C292" s="149"/>
      <c r="D292" s="164"/>
      <c r="E292" s="155"/>
      <c r="F292" s="16"/>
      <c r="G292" s="11"/>
      <c r="H292" s="11"/>
      <c r="I292" s="11"/>
      <c r="J292" s="93"/>
      <c r="K292" s="93"/>
      <c r="L292" s="96"/>
      <c r="M292" s="94"/>
      <c r="N292" s="128"/>
      <c r="O292" s="96"/>
      <c r="P292" s="25"/>
      <c r="Q292" s="94"/>
      <c r="R292" s="94"/>
      <c r="S292" s="25"/>
      <c r="T292" s="25"/>
      <c r="U292" s="25"/>
      <c r="V292" s="25"/>
      <c r="W292" s="25"/>
      <c r="X292" s="25"/>
      <c r="Y292" s="25"/>
      <c r="Z292" s="25"/>
      <c r="AA292" s="25"/>
      <c r="AB292" s="26"/>
      <c r="AC292" s="25"/>
      <c r="AD292" s="94"/>
      <c r="AE292" s="94"/>
      <c r="AF292" s="94"/>
      <c r="AG292" s="25"/>
      <c r="AH292" s="25"/>
      <c r="AI292" s="96"/>
      <c r="AJ292" s="93"/>
      <c r="AK292" s="96"/>
      <c r="AL292" s="96"/>
      <c r="AM292" s="97"/>
      <c r="AN292" s="143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</row>
    <row r="293" spans="1:55" ht="15" customHeight="1">
      <c r="A293" s="142"/>
      <c r="B293" s="141"/>
      <c r="C293" s="149"/>
      <c r="D293" s="164"/>
      <c r="E293" s="165"/>
      <c r="F293" s="11"/>
      <c r="G293" s="11"/>
      <c r="H293" s="11"/>
      <c r="I293" s="11"/>
      <c r="J293" s="93"/>
      <c r="K293" s="93"/>
      <c r="L293" s="96"/>
      <c r="M293" s="93"/>
      <c r="N293" s="128"/>
      <c r="O293" s="96"/>
      <c r="P293" s="151"/>
      <c r="Q293" s="94"/>
      <c r="R293" s="94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  <c r="AC293" s="151"/>
      <c r="AD293" s="94"/>
      <c r="AE293" s="94"/>
      <c r="AF293" s="94"/>
      <c r="AG293" s="151"/>
      <c r="AH293" s="151"/>
      <c r="AI293" s="96"/>
      <c r="AJ293" s="93"/>
      <c r="AK293" s="96"/>
      <c r="AL293" s="96"/>
      <c r="AM293" s="97"/>
      <c r="AN293" s="14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</row>
    <row r="294" spans="1:55" ht="15" customHeight="1">
      <c r="A294" s="142"/>
      <c r="B294" s="141"/>
      <c r="C294" s="149"/>
      <c r="D294" s="164"/>
      <c r="E294" s="165"/>
      <c r="F294" s="11"/>
      <c r="G294" s="11"/>
      <c r="H294" s="11"/>
      <c r="I294" s="11"/>
      <c r="J294" s="24"/>
      <c r="K294" s="93"/>
      <c r="L294" s="96"/>
      <c r="M294" s="93"/>
      <c r="N294" s="128"/>
      <c r="O294" s="96"/>
      <c r="P294" s="151"/>
      <c r="Q294" s="94"/>
      <c r="R294" s="94"/>
      <c r="S294" s="151"/>
      <c r="T294" s="94"/>
      <c r="U294" s="94"/>
      <c r="V294" s="94"/>
      <c r="W294" s="94"/>
      <c r="X294" s="94"/>
      <c r="Y294" s="151"/>
      <c r="Z294" s="151"/>
      <c r="AA294" s="151"/>
      <c r="AB294" s="151"/>
      <c r="AC294" s="151"/>
      <c r="AD294" s="94"/>
      <c r="AE294" s="94"/>
      <c r="AF294" s="94"/>
      <c r="AG294" s="151"/>
      <c r="AH294" s="151"/>
      <c r="AI294" s="96"/>
      <c r="AJ294" s="93"/>
      <c r="AK294" s="96"/>
      <c r="AL294" s="96"/>
      <c r="AM294" s="97"/>
      <c r="AN294" s="143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</row>
    <row r="295" spans="1:55" ht="15" customHeight="1">
      <c r="A295" s="142"/>
      <c r="B295" s="141"/>
      <c r="C295" s="149"/>
      <c r="D295" s="164"/>
      <c r="E295" s="11"/>
      <c r="F295" s="16"/>
      <c r="G295" s="11"/>
      <c r="H295" s="11"/>
      <c r="I295" s="11"/>
      <c r="J295" s="24"/>
      <c r="K295" s="93"/>
      <c r="L295" s="96"/>
      <c r="M295" s="93"/>
      <c r="N295" s="128"/>
      <c r="O295" s="96"/>
      <c r="P295" s="25"/>
      <c r="Q295" s="94"/>
      <c r="R295" s="94"/>
      <c r="S295" s="25"/>
      <c r="T295" s="94"/>
      <c r="U295" s="94"/>
      <c r="V295" s="94"/>
      <c r="W295" s="94"/>
      <c r="X295" s="94"/>
      <c r="Y295" s="25"/>
      <c r="Z295" s="25"/>
      <c r="AA295" s="25"/>
      <c r="AB295" s="25"/>
      <c r="AC295" s="25"/>
      <c r="AD295" s="94"/>
      <c r="AE295" s="94"/>
      <c r="AF295" s="94"/>
      <c r="AG295" s="25"/>
      <c r="AH295" s="25"/>
      <c r="AI295" s="96"/>
      <c r="AJ295" s="93"/>
      <c r="AK295" s="96"/>
      <c r="AL295" s="96"/>
      <c r="AM295" s="97"/>
      <c r="AN295" s="143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</row>
    <row r="296" spans="1:55" ht="15" customHeight="1">
      <c r="A296" s="142"/>
      <c r="B296" s="141"/>
      <c r="C296" s="149"/>
      <c r="D296" s="149"/>
      <c r="E296" s="11"/>
      <c r="F296" s="16"/>
      <c r="G296" s="16"/>
      <c r="H296" s="11"/>
      <c r="I296" s="11"/>
      <c r="J296" s="24"/>
      <c r="K296" s="93"/>
      <c r="L296" s="96"/>
      <c r="M296" s="93"/>
      <c r="N296" s="128"/>
      <c r="O296" s="96"/>
      <c r="P296" s="25"/>
      <c r="Q296" s="94"/>
      <c r="R296" s="94"/>
      <c r="S296" s="25"/>
      <c r="T296" s="94"/>
      <c r="U296" s="94"/>
      <c r="V296" s="94"/>
      <c r="W296" s="94"/>
      <c r="X296" s="94"/>
      <c r="Y296" s="25"/>
      <c r="Z296" s="25"/>
      <c r="AA296" s="25"/>
      <c r="AB296" s="25"/>
      <c r="AC296" s="25"/>
      <c r="AD296" s="94"/>
      <c r="AE296" s="94"/>
      <c r="AF296" s="94"/>
      <c r="AG296" s="25"/>
      <c r="AH296" s="25"/>
      <c r="AI296" s="96"/>
      <c r="AJ296" s="93"/>
      <c r="AK296" s="96"/>
      <c r="AL296" s="96"/>
      <c r="AM296" s="97"/>
      <c r="AN296" s="143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</row>
    <row r="297" spans="1:55" ht="15" customHeight="1">
      <c r="A297" s="142"/>
      <c r="B297" s="141"/>
      <c r="C297" s="149"/>
      <c r="D297" s="149"/>
      <c r="E297" s="11"/>
      <c r="F297" s="16"/>
      <c r="G297" s="16"/>
      <c r="H297" s="11"/>
      <c r="I297" s="11"/>
      <c r="J297" s="24"/>
      <c r="K297" s="93"/>
      <c r="L297" s="96"/>
      <c r="M297" s="93"/>
      <c r="N297" s="128"/>
      <c r="O297" s="96"/>
      <c r="P297" s="25"/>
      <c r="Q297" s="94"/>
      <c r="R297" s="94"/>
      <c r="S297" s="25"/>
      <c r="T297" s="94"/>
      <c r="U297" s="94"/>
      <c r="V297" s="94"/>
      <c r="W297" s="94"/>
      <c r="X297" s="94"/>
      <c r="Y297" s="25"/>
      <c r="Z297" s="25"/>
      <c r="AA297" s="25"/>
      <c r="AB297" s="25"/>
      <c r="AC297" s="25"/>
      <c r="AD297" s="94"/>
      <c r="AE297" s="94"/>
      <c r="AF297" s="94"/>
      <c r="AG297" s="25"/>
      <c r="AH297" s="25"/>
      <c r="AI297" s="96"/>
      <c r="AJ297" s="93"/>
      <c r="AK297" s="96"/>
      <c r="AL297" s="96"/>
      <c r="AM297" s="97"/>
      <c r="AN297" s="143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</row>
    <row r="298" spans="1:55" ht="15" customHeight="1">
      <c r="A298" s="142"/>
      <c r="B298" s="141"/>
      <c r="C298" s="149"/>
      <c r="D298" s="149"/>
      <c r="E298" s="11"/>
      <c r="F298" s="16"/>
      <c r="G298" s="16"/>
      <c r="H298" s="11"/>
      <c r="I298" s="11"/>
      <c r="J298" s="24"/>
      <c r="K298" s="93"/>
      <c r="L298" s="96"/>
      <c r="M298" s="93"/>
      <c r="N298" s="128"/>
      <c r="O298" s="96"/>
      <c r="P298" s="25"/>
      <c r="Q298" s="94"/>
      <c r="R298" s="94"/>
      <c r="S298" s="25"/>
      <c r="T298" s="26"/>
      <c r="U298" s="26"/>
      <c r="V298" s="26"/>
      <c r="W298" s="26"/>
      <c r="X298" s="26"/>
      <c r="Y298" s="25"/>
      <c r="Z298" s="25"/>
      <c r="AA298" s="25"/>
      <c r="AB298" s="25"/>
      <c r="AC298" s="25"/>
      <c r="AD298" s="94"/>
      <c r="AE298" s="94"/>
      <c r="AF298" s="94"/>
      <c r="AG298" s="25"/>
      <c r="AH298" s="25"/>
      <c r="AI298" s="96"/>
      <c r="AJ298" s="93"/>
      <c r="AK298" s="96"/>
      <c r="AL298" s="96"/>
      <c r="AM298" s="97"/>
      <c r="AN298" s="143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</row>
    <row r="299" spans="1:55" ht="15" customHeight="1">
      <c r="A299" s="142"/>
      <c r="B299" s="141"/>
      <c r="C299" s="149"/>
      <c r="D299" s="149"/>
      <c r="E299" s="11"/>
      <c r="F299" s="16"/>
      <c r="G299" s="16"/>
      <c r="H299" s="11"/>
      <c r="I299" s="11"/>
      <c r="J299" s="24"/>
      <c r="K299" s="93"/>
      <c r="L299" s="96"/>
      <c r="M299" s="93"/>
      <c r="N299" s="128"/>
      <c r="O299" s="96"/>
      <c r="P299" s="25"/>
      <c r="Q299" s="94"/>
      <c r="R299" s="94"/>
      <c r="S299" s="25"/>
      <c r="T299" s="94"/>
      <c r="U299" s="94"/>
      <c r="V299" s="94"/>
      <c r="W299" s="94"/>
      <c r="X299" s="94"/>
      <c r="Y299" s="25"/>
      <c r="Z299" s="25"/>
      <c r="AA299" s="25"/>
      <c r="AB299" s="25"/>
      <c r="AC299" s="25"/>
      <c r="AD299" s="94"/>
      <c r="AE299" s="94"/>
      <c r="AF299" s="94"/>
      <c r="AG299" s="25"/>
      <c r="AH299" s="25"/>
      <c r="AI299" s="96"/>
      <c r="AJ299" s="93"/>
      <c r="AK299" s="96"/>
      <c r="AL299" s="96"/>
      <c r="AM299" s="97"/>
      <c r="AN299" s="143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</row>
    <row r="300" spans="1:55" ht="15" customHeight="1">
      <c r="A300" s="142"/>
      <c r="B300" s="141"/>
      <c r="C300" s="149"/>
      <c r="D300" s="149"/>
      <c r="E300" s="11"/>
      <c r="F300" s="16"/>
      <c r="G300" s="16"/>
      <c r="H300" s="11"/>
      <c r="I300" s="11"/>
      <c r="J300" s="24"/>
      <c r="K300" s="93"/>
      <c r="L300" s="96"/>
      <c r="M300" s="93"/>
      <c r="N300" s="128"/>
      <c r="O300" s="96"/>
      <c r="P300" s="25"/>
      <c r="Q300" s="94"/>
      <c r="R300" s="94"/>
      <c r="S300" s="25"/>
      <c r="T300" s="94"/>
      <c r="U300" s="94"/>
      <c r="V300" s="94"/>
      <c r="W300" s="94"/>
      <c r="X300" s="94"/>
      <c r="Y300" s="25"/>
      <c r="Z300" s="25"/>
      <c r="AA300" s="25"/>
      <c r="AB300" s="25"/>
      <c r="AC300" s="25"/>
      <c r="AD300" s="94"/>
      <c r="AE300" s="94"/>
      <c r="AF300" s="94"/>
      <c r="AG300" s="25"/>
      <c r="AH300" s="25"/>
      <c r="AI300" s="96"/>
      <c r="AJ300" s="93"/>
      <c r="AK300" s="96"/>
      <c r="AL300" s="96"/>
      <c r="AM300" s="97"/>
      <c r="AN300" s="143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</row>
    <row r="301" spans="1:55" ht="15" customHeight="1">
      <c r="A301" s="142"/>
      <c r="B301" s="141"/>
      <c r="C301" s="149"/>
      <c r="D301" s="164"/>
      <c r="E301" s="11"/>
      <c r="F301" s="16"/>
      <c r="G301" s="11"/>
      <c r="H301" s="11"/>
      <c r="I301" s="11"/>
      <c r="J301" s="24"/>
      <c r="K301" s="93"/>
      <c r="L301" s="96"/>
      <c r="M301" s="93"/>
      <c r="N301" s="128"/>
      <c r="O301" s="96"/>
      <c r="P301" s="25"/>
      <c r="Q301" s="94"/>
      <c r="R301" s="94"/>
      <c r="S301" s="25"/>
      <c r="T301" s="94"/>
      <c r="U301" s="94"/>
      <c r="V301" s="94"/>
      <c r="W301" s="94"/>
      <c r="X301" s="94"/>
      <c r="Y301" s="25"/>
      <c r="Z301" s="25"/>
      <c r="AA301" s="25"/>
      <c r="AB301" s="25"/>
      <c r="AC301" s="25"/>
      <c r="AD301" s="94"/>
      <c r="AE301" s="94"/>
      <c r="AF301" s="94"/>
      <c r="AG301" s="25"/>
      <c r="AH301" s="25"/>
      <c r="AI301" s="96"/>
      <c r="AJ301" s="93"/>
      <c r="AK301" s="96"/>
      <c r="AL301" s="96"/>
      <c r="AM301" s="97"/>
      <c r="AN301" s="143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</row>
    <row r="302" spans="1:55" ht="15" customHeight="1">
      <c r="A302" s="142"/>
      <c r="B302" s="141"/>
      <c r="C302" s="149"/>
      <c r="D302" s="149"/>
      <c r="E302" s="11"/>
      <c r="F302" s="16"/>
      <c r="G302" s="16"/>
      <c r="H302" s="11"/>
      <c r="I302" s="11"/>
      <c r="J302" s="24"/>
      <c r="K302" s="93"/>
      <c r="L302" s="96"/>
      <c r="M302" s="93"/>
      <c r="N302" s="128"/>
      <c r="O302" s="96"/>
      <c r="P302" s="25"/>
      <c r="Q302" s="94"/>
      <c r="R302" s="94"/>
      <c r="S302" s="25"/>
      <c r="T302" s="94"/>
      <c r="U302" s="94"/>
      <c r="V302" s="94"/>
      <c r="W302" s="94"/>
      <c r="X302" s="94"/>
      <c r="Y302" s="25"/>
      <c r="Z302" s="25"/>
      <c r="AA302" s="25"/>
      <c r="AB302" s="25"/>
      <c r="AC302" s="25"/>
      <c r="AD302" s="94"/>
      <c r="AE302" s="94"/>
      <c r="AF302" s="94"/>
      <c r="AG302" s="25"/>
      <c r="AH302" s="25"/>
      <c r="AI302" s="96"/>
      <c r="AJ302" s="93"/>
      <c r="AK302" s="96"/>
      <c r="AL302" s="96"/>
      <c r="AM302" s="97"/>
      <c r="AN302" s="143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</row>
    <row r="303" spans="1:55" ht="15" customHeight="1">
      <c r="A303" s="142"/>
      <c r="B303" s="141"/>
      <c r="C303" s="149"/>
      <c r="D303" s="149"/>
      <c r="E303" s="11"/>
      <c r="F303" s="16"/>
      <c r="G303" s="16"/>
      <c r="H303" s="11"/>
      <c r="I303" s="11"/>
      <c r="J303" s="24"/>
      <c r="K303" s="93"/>
      <c r="L303" s="96"/>
      <c r="M303" s="93"/>
      <c r="N303" s="128"/>
      <c r="O303" s="96"/>
      <c r="P303" s="25"/>
      <c r="Q303" s="94"/>
      <c r="R303" s="94"/>
      <c r="S303" s="25"/>
      <c r="T303" s="94"/>
      <c r="U303" s="94"/>
      <c r="V303" s="94"/>
      <c r="W303" s="94"/>
      <c r="X303" s="94"/>
      <c r="Y303" s="25"/>
      <c r="Z303" s="25"/>
      <c r="AA303" s="25"/>
      <c r="AB303" s="25"/>
      <c r="AC303" s="25"/>
      <c r="AD303" s="94"/>
      <c r="AE303" s="94"/>
      <c r="AF303" s="94"/>
      <c r="AG303" s="25"/>
      <c r="AH303" s="25"/>
      <c r="AI303" s="96"/>
      <c r="AJ303" s="93"/>
      <c r="AK303" s="96"/>
      <c r="AL303" s="96"/>
      <c r="AM303" s="97"/>
      <c r="AN303" s="14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</row>
    <row r="304" spans="1:55" ht="15" customHeight="1">
      <c r="A304" s="142"/>
      <c r="B304" s="141"/>
      <c r="C304" s="149"/>
      <c r="D304" s="149"/>
      <c r="E304" s="11"/>
      <c r="F304" s="16"/>
      <c r="G304" s="16"/>
      <c r="H304" s="11"/>
      <c r="I304" s="11"/>
      <c r="J304" s="24"/>
      <c r="K304" s="93"/>
      <c r="L304" s="96"/>
      <c r="M304" s="93"/>
      <c r="N304" s="128"/>
      <c r="O304" s="96"/>
      <c r="P304" s="25"/>
      <c r="Q304" s="94"/>
      <c r="R304" s="94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94"/>
      <c r="AE304" s="94"/>
      <c r="AF304" s="94"/>
      <c r="AG304" s="25"/>
      <c r="AH304" s="25"/>
      <c r="AI304" s="96"/>
      <c r="AJ304" s="93"/>
      <c r="AK304" s="96"/>
      <c r="AL304" s="96"/>
      <c r="AM304" s="97"/>
      <c r="AN304" s="143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</row>
    <row r="305" spans="1:55" ht="15" customHeight="1">
      <c r="A305" s="142"/>
      <c r="B305" s="141"/>
      <c r="C305" s="149"/>
      <c r="D305" s="164"/>
      <c r="E305" s="165"/>
      <c r="F305" s="11"/>
      <c r="G305" s="11"/>
      <c r="H305" s="11"/>
      <c r="I305" s="11"/>
      <c r="J305" s="24"/>
      <c r="K305" s="93"/>
      <c r="L305" s="96"/>
      <c r="M305" s="93"/>
      <c r="N305" s="128"/>
      <c r="O305" s="96"/>
      <c r="P305" s="151"/>
      <c r="Q305" s="94"/>
      <c r="R305" s="94"/>
      <c r="S305" s="208"/>
      <c r="T305" s="151"/>
      <c r="U305" s="209"/>
      <c r="V305" s="209"/>
      <c r="W305" s="209"/>
      <c r="X305" s="151"/>
      <c r="Y305" s="151"/>
      <c r="Z305" s="151"/>
      <c r="AA305" s="151"/>
      <c r="AB305" s="151"/>
      <c r="AC305" s="151"/>
      <c r="AD305" s="94"/>
      <c r="AE305" s="94"/>
      <c r="AF305" s="94"/>
      <c r="AG305" s="151"/>
      <c r="AH305" s="151"/>
      <c r="AI305" s="96"/>
      <c r="AJ305" s="93"/>
      <c r="AK305" s="96"/>
      <c r="AL305" s="96"/>
      <c r="AM305" s="97"/>
      <c r="AN305" s="143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</row>
    <row r="306" spans="1:55" ht="15" customHeight="1">
      <c r="A306" s="142"/>
      <c r="B306" s="141"/>
      <c r="C306" s="149"/>
      <c r="D306" s="164"/>
      <c r="E306" s="11"/>
      <c r="F306" s="16"/>
      <c r="G306" s="11"/>
      <c r="H306" s="11"/>
      <c r="I306" s="11"/>
      <c r="J306" s="24"/>
      <c r="K306" s="93"/>
      <c r="L306" s="96"/>
      <c r="M306" s="93"/>
      <c r="N306" s="128"/>
      <c r="O306" s="96"/>
      <c r="P306" s="25"/>
      <c r="Q306" s="94"/>
      <c r="R306" s="94"/>
      <c r="S306" s="210"/>
      <c r="T306" s="25"/>
      <c r="U306" s="211"/>
      <c r="V306" s="211"/>
      <c r="W306" s="211"/>
      <c r="X306" s="25"/>
      <c r="Y306" s="25"/>
      <c r="Z306" s="25"/>
      <c r="AA306" s="25"/>
      <c r="AB306" s="25"/>
      <c r="AC306" s="25"/>
      <c r="AD306" s="94"/>
      <c r="AE306" s="94"/>
      <c r="AF306" s="94"/>
      <c r="AG306" s="25"/>
      <c r="AH306" s="25"/>
      <c r="AI306" s="96"/>
      <c r="AJ306" s="94"/>
      <c r="AK306" s="96"/>
      <c r="AL306" s="96"/>
      <c r="AM306" s="97"/>
      <c r="AN306" s="143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</row>
    <row r="307" spans="1:55" ht="15" customHeight="1">
      <c r="A307" s="142"/>
      <c r="B307" s="141"/>
      <c r="C307" s="149"/>
      <c r="D307" s="149"/>
      <c r="E307" s="165"/>
      <c r="F307" s="11"/>
      <c r="G307" s="11"/>
      <c r="H307" s="11"/>
      <c r="I307" s="11"/>
      <c r="J307" s="93"/>
      <c r="K307" s="93"/>
      <c r="L307" s="96"/>
      <c r="M307" s="93"/>
      <c r="N307" s="128"/>
      <c r="O307" s="96"/>
      <c r="P307" s="151"/>
      <c r="Q307" s="94"/>
      <c r="R307" s="94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  <c r="AC307" s="151"/>
      <c r="AD307" s="94"/>
      <c r="AE307" s="94"/>
      <c r="AF307" s="94"/>
      <c r="AG307" s="151"/>
      <c r="AH307" s="151"/>
      <c r="AI307" s="96"/>
      <c r="AJ307" s="93"/>
      <c r="AK307" s="96"/>
      <c r="AL307" s="96"/>
      <c r="AM307" s="97"/>
      <c r="AN307" s="143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</row>
    <row r="308" spans="1:55" ht="15" customHeight="1">
      <c r="A308" s="142"/>
      <c r="B308" s="141"/>
      <c r="C308" s="166"/>
      <c r="D308" s="149"/>
      <c r="E308" s="62"/>
      <c r="F308" s="16"/>
      <c r="G308" s="16"/>
      <c r="H308" s="16"/>
      <c r="I308" s="16"/>
      <c r="J308" s="93"/>
      <c r="K308" s="93"/>
      <c r="L308" s="96"/>
      <c r="M308" s="94"/>
      <c r="N308" s="128"/>
      <c r="O308" s="96"/>
      <c r="P308" s="26"/>
      <c r="Q308" s="94"/>
      <c r="R308" s="94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94"/>
      <c r="AE308" s="94"/>
      <c r="AF308" s="94"/>
      <c r="AG308" s="26"/>
      <c r="AH308" s="26"/>
      <c r="AI308" s="96"/>
      <c r="AJ308" s="94"/>
      <c r="AK308" s="96"/>
      <c r="AL308" s="96"/>
      <c r="AM308" s="97"/>
      <c r="AN308" s="143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</row>
    <row r="309" spans="1:55" ht="15" customHeight="1">
      <c r="A309" s="142"/>
      <c r="B309" s="141"/>
      <c r="C309" s="149"/>
      <c r="D309" s="149"/>
      <c r="E309" s="11"/>
      <c r="F309" s="16"/>
      <c r="G309" s="16"/>
      <c r="H309" s="16"/>
      <c r="I309" s="16"/>
      <c r="J309" s="93"/>
      <c r="K309" s="93"/>
      <c r="L309" s="96"/>
      <c r="M309" s="94"/>
      <c r="N309" s="128"/>
      <c r="O309" s="96"/>
      <c r="P309" s="25"/>
      <c r="Q309" s="94"/>
      <c r="R309" s="94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94"/>
      <c r="AE309" s="94"/>
      <c r="AF309" s="94"/>
      <c r="AG309" s="25"/>
      <c r="AH309" s="25"/>
      <c r="AI309" s="96"/>
      <c r="AJ309" s="94"/>
      <c r="AK309" s="96"/>
      <c r="AL309" s="96"/>
      <c r="AM309" s="97"/>
      <c r="AN309" s="143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</row>
    <row r="310" spans="1:55" ht="15" customHeight="1">
      <c r="A310" s="142"/>
      <c r="B310" s="141"/>
      <c r="C310" s="149"/>
      <c r="D310" s="149"/>
      <c r="E310" s="11"/>
      <c r="F310" s="16"/>
      <c r="G310" s="16"/>
      <c r="H310" s="16"/>
      <c r="I310" s="16"/>
      <c r="J310" s="93"/>
      <c r="K310" s="93"/>
      <c r="L310" s="96"/>
      <c r="M310" s="94"/>
      <c r="N310" s="128"/>
      <c r="O310" s="96"/>
      <c r="P310" s="25"/>
      <c r="Q310" s="94"/>
      <c r="R310" s="94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94"/>
      <c r="AE310" s="94"/>
      <c r="AF310" s="94"/>
      <c r="AG310" s="25"/>
      <c r="AH310" s="25"/>
      <c r="AI310" s="96"/>
      <c r="AJ310" s="94"/>
      <c r="AK310" s="96"/>
      <c r="AL310" s="96"/>
      <c r="AM310" s="97"/>
      <c r="AN310" s="143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</row>
    <row r="311" spans="1:55" ht="15" customHeight="1">
      <c r="A311" s="142"/>
      <c r="B311" s="141"/>
      <c r="C311" s="149"/>
      <c r="D311" s="149"/>
      <c r="E311" s="11"/>
      <c r="F311" s="16"/>
      <c r="G311" s="16"/>
      <c r="H311" s="16"/>
      <c r="I311" s="16"/>
      <c r="J311" s="93"/>
      <c r="K311" s="93"/>
      <c r="L311" s="96"/>
      <c r="M311" s="94"/>
      <c r="N311" s="128"/>
      <c r="O311" s="96"/>
      <c r="P311" s="25"/>
      <c r="Q311" s="94"/>
      <c r="R311" s="94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94"/>
      <c r="AE311" s="94"/>
      <c r="AF311" s="94"/>
      <c r="AG311" s="25"/>
      <c r="AH311" s="25"/>
      <c r="AI311" s="96"/>
      <c r="AJ311" s="94"/>
      <c r="AK311" s="96"/>
      <c r="AL311" s="96"/>
      <c r="AM311" s="97"/>
      <c r="AN311" s="143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</row>
    <row r="312" spans="1:55" ht="15" customHeight="1">
      <c r="A312" s="142"/>
      <c r="B312" s="141"/>
      <c r="C312" s="149"/>
      <c r="D312" s="149"/>
      <c r="E312" s="11"/>
      <c r="F312" s="16"/>
      <c r="G312" s="16"/>
      <c r="H312" s="16"/>
      <c r="I312" s="16"/>
      <c r="J312" s="93"/>
      <c r="K312" s="93"/>
      <c r="L312" s="96"/>
      <c r="M312" s="94"/>
      <c r="N312" s="128"/>
      <c r="O312" s="96"/>
      <c r="P312" s="25"/>
      <c r="Q312" s="94"/>
      <c r="R312" s="94"/>
      <c r="S312" s="26"/>
      <c r="T312" s="25"/>
      <c r="U312" s="25"/>
      <c r="V312" s="25"/>
      <c r="W312" s="25"/>
      <c r="X312" s="26"/>
      <c r="Y312" s="25"/>
      <c r="Z312" s="25"/>
      <c r="AA312" s="25"/>
      <c r="AB312" s="25"/>
      <c r="AC312" s="25"/>
      <c r="AD312" s="94"/>
      <c r="AE312" s="94"/>
      <c r="AF312" s="94"/>
      <c r="AG312" s="25"/>
      <c r="AH312" s="25"/>
      <c r="AI312" s="96"/>
      <c r="AJ312" s="94"/>
      <c r="AK312" s="96"/>
      <c r="AL312" s="96"/>
      <c r="AM312" s="97"/>
      <c r="AN312" s="143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</row>
    <row r="313" spans="1:55" ht="15" customHeight="1">
      <c r="A313" s="142"/>
      <c r="B313" s="141"/>
      <c r="C313" s="149"/>
      <c r="D313" s="149"/>
      <c r="E313" s="11"/>
      <c r="F313" s="16"/>
      <c r="G313" s="16"/>
      <c r="H313" s="16"/>
      <c r="I313" s="16"/>
      <c r="J313" s="93"/>
      <c r="K313" s="93"/>
      <c r="L313" s="96"/>
      <c r="M313" s="94"/>
      <c r="N313" s="128"/>
      <c r="O313" s="96"/>
      <c r="P313" s="25"/>
      <c r="Q313" s="94"/>
      <c r="R313" s="94"/>
      <c r="S313" s="26"/>
      <c r="T313" s="25"/>
      <c r="U313" s="25"/>
      <c r="V313" s="25"/>
      <c r="W313" s="25"/>
      <c r="X313" s="212"/>
      <c r="Y313" s="25"/>
      <c r="Z313" s="25"/>
      <c r="AA313" s="25"/>
      <c r="AB313" s="25"/>
      <c r="AC313" s="25"/>
      <c r="AD313" s="94"/>
      <c r="AE313" s="94"/>
      <c r="AF313" s="94"/>
      <c r="AG313" s="25"/>
      <c r="AH313" s="25"/>
      <c r="AI313" s="96"/>
      <c r="AJ313" s="94"/>
      <c r="AK313" s="96"/>
      <c r="AL313" s="96"/>
      <c r="AM313" s="97"/>
      <c r="AN313" s="14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</row>
    <row r="314" spans="1:55" ht="15" customHeight="1">
      <c r="A314" s="142"/>
      <c r="B314" s="141"/>
      <c r="C314" s="149"/>
      <c r="D314" s="149"/>
      <c r="E314" s="11"/>
      <c r="F314" s="16"/>
      <c r="G314" s="16"/>
      <c r="H314" s="16"/>
      <c r="I314" s="16"/>
      <c r="J314" s="93"/>
      <c r="K314" s="93"/>
      <c r="L314" s="96"/>
      <c r="M314" s="94"/>
      <c r="N314" s="128"/>
      <c r="O314" s="96"/>
      <c r="P314" s="25"/>
      <c r="Q314" s="94"/>
      <c r="R314" s="94"/>
      <c r="S314" s="26"/>
      <c r="T314" s="25"/>
      <c r="U314" s="25"/>
      <c r="V314" s="25"/>
      <c r="W314" s="25"/>
      <c r="X314" s="26"/>
      <c r="Y314" s="25"/>
      <c r="Z314" s="25"/>
      <c r="AA314" s="25"/>
      <c r="AB314" s="25"/>
      <c r="AC314" s="25"/>
      <c r="AD314" s="94"/>
      <c r="AE314" s="94"/>
      <c r="AF314" s="94"/>
      <c r="AG314" s="25"/>
      <c r="AH314" s="25"/>
      <c r="AI314" s="96"/>
      <c r="AJ314" s="94"/>
      <c r="AK314" s="96"/>
      <c r="AL314" s="96"/>
      <c r="AM314" s="97"/>
      <c r="AN314" s="143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</row>
    <row r="315" spans="1:55" ht="15" customHeight="1">
      <c r="A315" s="142"/>
      <c r="B315" s="141"/>
      <c r="C315" s="149"/>
      <c r="D315" s="149"/>
      <c r="E315" s="11"/>
      <c r="F315" s="16"/>
      <c r="G315" s="16"/>
      <c r="H315" s="16"/>
      <c r="I315" s="16"/>
      <c r="J315" s="93"/>
      <c r="K315" s="93"/>
      <c r="L315" s="96"/>
      <c r="M315" s="94"/>
      <c r="N315" s="128"/>
      <c r="O315" s="96"/>
      <c r="P315" s="25"/>
      <c r="Q315" s="94"/>
      <c r="R315" s="94"/>
      <c r="S315" s="26"/>
      <c r="T315" s="25"/>
      <c r="U315" s="25"/>
      <c r="V315" s="25"/>
      <c r="W315" s="25"/>
      <c r="X315" s="26"/>
      <c r="Y315" s="25"/>
      <c r="Z315" s="25"/>
      <c r="AA315" s="25"/>
      <c r="AB315" s="25"/>
      <c r="AC315" s="25"/>
      <c r="AD315" s="94"/>
      <c r="AE315" s="94"/>
      <c r="AF315" s="94"/>
      <c r="AG315" s="25"/>
      <c r="AH315" s="25"/>
      <c r="AI315" s="96"/>
      <c r="AJ315" s="94"/>
      <c r="AK315" s="96"/>
      <c r="AL315" s="96"/>
      <c r="AM315" s="97"/>
      <c r="AN315" s="143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</row>
    <row r="316" spans="1:55" ht="15" customHeight="1">
      <c r="A316" s="142"/>
      <c r="B316" s="141"/>
      <c r="C316" s="149"/>
      <c r="D316" s="149"/>
      <c r="E316" s="11"/>
      <c r="F316" s="25"/>
      <c r="G316" s="16"/>
      <c r="H316" s="16"/>
      <c r="I316" s="16"/>
      <c r="J316" s="93"/>
      <c r="K316" s="93"/>
      <c r="L316" s="96"/>
      <c r="M316" s="94"/>
      <c r="N316" s="128"/>
      <c r="O316" s="96"/>
      <c r="P316" s="25"/>
      <c r="Q316" s="94"/>
      <c r="R316" s="94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94"/>
      <c r="AE316" s="94"/>
      <c r="AF316" s="94"/>
      <c r="AG316" s="25"/>
      <c r="AH316" s="25"/>
      <c r="AI316" s="96"/>
      <c r="AJ316" s="94"/>
      <c r="AK316" s="96"/>
      <c r="AL316" s="96"/>
      <c r="AM316" s="97"/>
      <c r="AN316" s="143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</row>
    <row r="317" spans="1:55" ht="15" customHeight="1">
      <c r="A317" s="142"/>
      <c r="B317" s="141"/>
      <c r="C317" s="149"/>
      <c r="D317" s="149"/>
      <c r="E317" s="11"/>
      <c r="F317" s="16"/>
      <c r="G317" s="16"/>
      <c r="H317" s="16"/>
      <c r="I317" s="16"/>
      <c r="J317" s="93"/>
      <c r="K317" s="93"/>
      <c r="L317" s="96"/>
      <c r="M317" s="94"/>
      <c r="N317" s="128"/>
      <c r="O317" s="96"/>
      <c r="P317" s="25"/>
      <c r="Q317" s="94"/>
      <c r="R317" s="94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94"/>
      <c r="AE317" s="94"/>
      <c r="AF317" s="94"/>
      <c r="AG317" s="25"/>
      <c r="AH317" s="25"/>
      <c r="AI317" s="96"/>
      <c r="AJ317" s="94"/>
      <c r="AK317" s="96"/>
      <c r="AL317" s="96"/>
      <c r="AM317" s="97"/>
      <c r="AN317" s="143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</row>
    <row r="318" spans="1:55" ht="15" customHeight="1">
      <c r="A318" s="142"/>
      <c r="B318" s="141"/>
      <c r="C318" s="149"/>
      <c r="D318" s="149"/>
      <c r="E318" s="11"/>
      <c r="F318" s="16"/>
      <c r="G318" s="16"/>
      <c r="H318" s="16"/>
      <c r="I318" s="16"/>
      <c r="J318" s="93"/>
      <c r="K318" s="93"/>
      <c r="L318" s="96"/>
      <c r="M318" s="94"/>
      <c r="N318" s="128"/>
      <c r="O318" s="96"/>
      <c r="P318" s="25"/>
      <c r="Q318" s="94"/>
      <c r="R318" s="94"/>
      <c r="S318" s="26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94"/>
      <c r="AE318" s="94"/>
      <c r="AF318" s="94"/>
      <c r="AG318" s="25"/>
      <c r="AH318" s="25"/>
      <c r="AI318" s="96"/>
      <c r="AJ318" s="94"/>
      <c r="AK318" s="96"/>
      <c r="AL318" s="96"/>
      <c r="AM318" s="97"/>
      <c r="AN318" s="143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</row>
    <row r="319" spans="1:55" ht="15" customHeight="1">
      <c r="A319" s="142"/>
      <c r="B319" s="141"/>
      <c r="C319" s="149"/>
      <c r="D319" s="149"/>
      <c r="E319" s="11"/>
      <c r="F319" s="16"/>
      <c r="G319" s="16"/>
      <c r="H319" s="16"/>
      <c r="I319" s="16"/>
      <c r="J319" s="93"/>
      <c r="K319" s="93"/>
      <c r="L319" s="96"/>
      <c r="M319" s="94"/>
      <c r="N319" s="128"/>
      <c r="O319" s="96"/>
      <c r="P319" s="25"/>
      <c r="Q319" s="94"/>
      <c r="R319" s="94"/>
      <c r="S319" s="26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94"/>
      <c r="AE319" s="94"/>
      <c r="AF319" s="94"/>
      <c r="AG319" s="25"/>
      <c r="AH319" s="25"/>
      <c r="AI319" s="96"/>
      <c r="AJ319" s="94"/>
      <c r="AK319" s="96"/>
      <c r="AL319" s="96"/>
      <c r="AM319" s="97"/>
      <c r="AN319" s="143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</row>
    <row r="320" spans="1:55" ht="15" customHeight="1">
      <c r="A320" s="142"/>
      <c r="B320" s="141"/>
      <c r="C320" s="149"/>
      <c r="D320" s="149"/>
      <c r="E320" s="11"/>
      <c r="F320" s="16"/>
      <c r="G320" s="16"/>
      <c r="H320" s="16"/>
      <c r="I320" s="16"/>
      <c r="J320" s="93"/>
      <c r="K320" s="93"/>
      <c r="L320" s="96"/>
      <c r="M320" s="94"/>
      <c r="N320" s="128"/>
      <c r="O320" s="96"/>
      <c r="P320" s="25"/>
      <c r="Q320" s="94"/>
      <c r="R320" s="94"/>
      <c r="S320" s="26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94"/>
      <c r="AE320" s="94"/>
      <c r="AF320" s="94"/>
      <c r="AG320" s="25"/>
      <c r="AH320" s="25"/>
      <c r="AI320" s="96"/>
      <c r="AJ320" s="94"/>
      <c r="AK320" s="96"/>
      <c r="AL320" s="96"/>
      <c r="AM320" s="97"/>
      <c r="AN320" s="143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</row>
    <row r="321" spans="1:55" ht="15" customHeight="1">
      <c r="A321" s="142"/>
      <c r="B321" s="141"/>
      <c r="C321" s="149"/>
      <c r="D321" s="149"/>
      <c r="E321" s="11"/>
      <c r="F321" s="16"/>
      <c r="G321" s="16"/>
      <c r="H321" s="16"/>
      <c r="I321" s="16"/>
      <c r="J321" s="93"/>
      <c r="K321" s="93"/>
      <c r="L321" s="96"/>
      <c r="M321" s="94"/>
      <c r="N321" s="128"/>
      <c r="O321" s="96"/>
      <c r="P321" s="25"/>
      <c r="Q321" s="94"/>
      <c r="R321" s="94"/>
      <c r="S321" s="26"/>
      <c r="T321" s="25"/>
      <c r="U321" s="25"/>
      <c r="V321" s="25"/>
      <c r="W321" s="25"/>
      <c r="X321" s="26"/>
      <c r="Y321" s="25"/>
      <c r="Z321" s="25"/>
      <c r="AA321" s="25"/>
      <c r="AB321" s="25"/>
      <c r="AC321" s="25"/>
      <c r="AD321" s="94"/>
      <c r="AE321" s="94"/>
      <c r="AF321" s="94"/>
      <c r="AG321" s="25"/>
      <c r="AH321" s="25"/>
      <c r="AI321" s="96"/>
      <c r="AJ321" s="94"/>
      <c r="AK321" s="96"/>
      <c r="AL321" s="96"/>
      <c r="AM321" s="97"/>
      <c r="AN321" s="143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</row>
    <row r="322" spans="1:55" ht="15" customHeight="1">
      <c r="A322" s="142"/>
      <c r="B322" s="213"/>
      <c r="C322" s="149"/>
      <c r="D322" s="149"/>
      <c r="E322" s="165"/>
      <c r="F322" s="214"/>
      <c r="G322" s="11"/>
      <c r="H322" s="11"/>
      <c r="I322" s="11"/>
      <c r="J322" s="93"/>
      <c r="K322" s="93"/>
      <c r="L322" s="96"/>
      <c r="M322" s="93"/>
      <c r="N322" s="128"/>
      <c r="O322" s="96"/>
      <c r="P322" s="152"/>
      <c r="Q322" s="94"/>
      <c r="R322" s="94"/>
      <c r="S322" s="151"/>
      <c r="T322" s="152"/>
      <c r="U322" s="152"/>
      <c r="V322" s="152"/>
      <c r="W322" s="152"/>
      <c r="X322" s="152"/>
      <c r="Y322" s="151"/>
      <c r="Z322" s="151"/>
      <c r="AA322" s="151"/>
      <c r="AB322" s="151"/>
      <c r="AC322" s="151"/>
      <c r="AD322" s="94"/>
      <c r="AE322" s="94"/>
      <c r="AF322" s="94"/>
      <c r="AG322" s="151"/>
      <c r="AH322" s="151"/>
      <c r="AI322" s="96"/>
      <c r="AJ322" s="93"/>
      <c r="AK322" s="96"/>
      <c r="AL322" s="96"/>
      <c r="AM322" s="97"/>
      <c r="AN322" s="143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</row>
    <row r="323" spans="1:55" ht="15" customHeight="1">
      <c r="A323" s="142"/>
      <c r="B323" s="213"/>
      <c r="C323" s="149"/>
      <c r="D323" s="149"/>
      <c r="E323" s="165"/>
      <c r="F323" s="16"/>
      <c r="G323" s="11"/>
      <c r="H323" s="11"/>
      <c r="I323" s="11"/>
      <c r="J323" s="93"/>
      <c r="K323" s="93"/>
      <c r="L323" s="96"/>
      <c r="M323" s="93"/>
      <c r="N323" s="128"/>
      <c r="O323" s="96"/>
      <c r="P323" s="152"/>
      <c r="Q323" s="94"/>
      <c r="R323" s="94"/>
      <c r="S323" s="25"/>
      <c r="T323" s="152"/>
      <c r="U323" s="152"/>
      <c r="V323" s="152"/>
      <c r="W323" s="152"/>
      <c r="X323" s="152"/>
      <c r="Y323" s="25"/>
      <c r="Z323" s="25"/>
      <c r="AA323" s="25"/>
      <c r="AB323" s="25"/>
      <c r="AC323" s="25"/>
      <c r="AD323" s="94"/>
      <c r="AE323" s="94"/>
      <c r="AF323" s="94"/>
      <c r="AG323" s="25"/>
      <c r="AH323" s="25"/>
      <c r="AI323" s="96"/>
      <c r="AJ323" s="93"/>
      <c r="AK323" s="96"/>
      <c r="AL323" s="96"/>
      <c r="AM323" s="97"/>
      <c r="AN323" s="14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</row>
    <row r="324" spans="1:55" ht="15" customHeight="1">
      <c r="A324" s="142"/>
      <c r="B324" s="213"/>
      <c r="C324" s="149"/>
      <c r="D324" s="149"/>
      <c r="E324" s="11"/>
      <c r="F324" s="214"/>
      <c r="G324" s="11"/>
      <c r="H324" s="16"/>
      <c r="I324" s="16"/>
      <c r="J324" s="93"/>
      <c r="K324" s="93"/>
      <c r="L324" s="96"/>
      <c r="M324" s="93"/>
      <c r="N324" s="128"/>
      <c r="O324" s="96"/>
      <c r="P324" s="152"/>
      <c r="Q324" s="94"/>
      <c r="R324" s="94"/>
      <c r="S324" s="25"/>
      <c r="T324" s="152"/>
      <c r="U324" s="152"/>
      <c r="V324" s="152"/>
      <c r="W324" s="152"/>
      <c r="X324" s="152"/>
      <c r="Y324" s="25"/>
      <c r="Z324" s="25"/>
      <c r="AA324" s="25"/>
      <c r="AB324" s="25"/>
      <c r="AC324" s="25"/>
      <c r="AD324" s="94"/>
      <c r="AE324" s="94"/>
      <c r="AF324" s="94"/>
      <c r="AG324" s="25"/>
      <c r="AH324" s="25"/>
      <c r="AI324" s="96"/>
      <c r="AJ324" s="93"/>
      <c r="AK324" s="96"/>
      <c r="AL324" s="96"/>
      <c r="AM324" s="97"/>
      <c r="AN324" s="143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</row>
    <row r="325" spans="1:55" ht="15" customHeight="1">
      <c r="A325" s="142"/>
      <c r="B325" s="213"/>
      <c r="C325" s="149"/>
      <c r="D325" s="149"/>
      <c r="E325" s="11"/>
      <c r="F325" s="16"/>
      <c r="G325" s="11"/>
      <c r="H325" s="16"/>
      <c r="I325" s="16"/>
      <c r="J325" s="93"/>
      <c r="K325" s="93"/>
      <c r="L325" s="96"/>
      <c r="M325" s="93"/>
      <c r="N325" s="128"/>
      <c r="O325" s="96"/>
      <c r="P325" s="152"/>
      <c r="Q325" s="94"/>
      <c r="R325" s="94"/>
      <c r="S325" s="25"/>
      <c r="T325" s="152"/>
      <c r="U325" s="152"/>
      <c r="V325" s="152"/>
      <c r="W325" s="152"/>
      <c r="X325" s="152"/>
      <c r="Y325" s="25"/>
      <c r="Z325" s="25"/>
      <c r="AA325" s="25"/>
      <c r="AB325" s="25"/>
      <c r="AC325" s="25"/>
      <c r="AD325" s="94"/>
      <c r="AE325" s="94"/>
      <c r="AF325" s="94"/>
      <c r="AG325" s="25"/>
      <c r="AH325" s="25"/>
      <c r="AI325" s="96"/>
      <c r="AJ325" s="93"/>
      <c r="AK325" s="96"/>
      <c r="AL325" s="96"/>
      <c r="AM325" s="97"/>
      <c r="AN325" s="143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</row>
    <row r="326" spans="1:55" ht="15" customHeight="1">
      <c r="A326" s="142"/>
      <c r="B326" s="213"/>
      <c r="C326" s="149"/>
      <c r="D326" s="149"/>
      <c r="E326" s="165"/>
      <c r="F326" s="16"/>
      <c r="G326" s="11"/>
      <c r="H326" s="16"/>
      <c r="I326" s="16"/>
      <c r="J326" s="93"/>
      <c r="K326" s="93"/>
      <c r="L326" s="96"/>
      <c r="M326" s="93"/>
      <c r="N326" s="128"/>
      <c r="O326" s="96"/>
      <c r="P326" s="152"/>
      <c r="Q326" s="94"/>
      <c r="R326" s="94"/>
      <c r="S326" s="25"/>
      <c r="T326" s="152"/>
      <c r="U326" s="152"/>
      <c r="V326" s="152"/>
      <c r="W326" s="152"/>
      <c r="X326" s="152"/>
      <c r="Y326" s="25"/>
      <c r="Z326" s="25"/>
      <c r="AA326" s="25"/>
      <c r="AB326" s="25"/>
      <c r="AC326" s="25"/>
      <c r="AD326" s="94"/>
      <c r="AE326" s="94"/>
      <c r="AF326" s="94"/>
      <c r="AG326" s="25"/>
      <c r="AH326" s="25"/>
      <c r="AI326" s="96"/>
      <c r="AJ326" s="93"/>
      <c r="AK326" s="96"/>
      <c r="AL326" s="96"/>
      <c r="AM326" s="97"/>
      <c r="AN326" s="143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</row>
    <row r="327" spans="1:55" ht="15" customHeight="1">
      <c r="A327" s="142"/>
      <c r="B327" s="213"/>
      <c r="C327" s="149"/>
      <c r="D327" s="149"/>
      <c r="E327" s="11"/>
      <c r="F327" s="16"/>
      <c r="G327" s="11"/>
      <c r="H327" s="16"/>
      <c r="I327" s="16"/>
      <c r="J327" s="93"/>
      <c r="K327" s="93"/>
      <c r="L327" s="96"/>
      <c r="M327" s="93"/>
      <c r="N327" s="128"/>
      <c r="O327" s="96"/>
      <c r="P327" s="152"/>
      <c r="Q327" s="94"/>
      <c r="R327" s="94"/>
      <c r="S327" s="25"/>
      <c r="T327" s="152"/>
      <c r="U327" s="152"/>
      <c r="V327" s="152"/>
      <c r="W327" s="152"/>
      <c r="X327" s="152"/>
      <c r="Y327" s="25"/>
      <c r="Z327" s="25"/>
      <c r="AA327" s="25"/>
      <c r="AB327" s="25"/>
      <c r="AC327" s="25"/>
      <c r="AD327" s="94"/>
      <c r="AE327" s="94"/>
      <c r="AF327" s="94"/>
      <c r="AG327" s="25"/>
      <c r="AH327" s="25"/>
      <c r="AI327" s="96"/>
      <c r="AJ327" s="93"/>
      <c r="AK327" s="96"/>
      <c r="AL327" s="96"/>
      <c r="AM327" s="97"/>
      <c r="AN327" s="143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</row>
    <row r="328" spans="1:55" ht="15" customHeight="1">
      <c r="A328" s="142"/>
      <c r="B328" s="213"/>
      <c r="C328" s="149"/>
      <c r="D328" s="149"/>
      <c r="E328" s="11"/>
      <c r="F328" s="16"/>
      <c r="G328" s="16"/>
      <c r="H328" s="16"/>
      <c r="I328" s="16"/>
      <c r="J328" s="93"/>
      <c r="K328" s="93"/>
      <c r="L328" s="96"/>
      <c r="M328" s="93"/>
      <c r="N328" s="128"/>
      <c r="O328" s="96"/>
      <c r="P328" s="152"/>
      <c r="Q328" s="94"/>
      <c r="R328" s="94"/>
      <c r="S328" s="25"/>
      <c r="T328" s="152"/>
      <c r="U328" s="152"/>
      <c r="V328" s="152"/>
      <c r="W328" s="152"/>
      <c r="X328" s="152"/>
      <c r="Y328" s="25"/>
      <c r="Z328" s="25"/>
      <c r="AA328" s="25"/>
      <c r="AB328" s="25"/>
      <c r="AC328" s="25"/>
      <c r="AD328" s="94"/>
      <c r="AE328" s="94"/>
      <c r="AF328" s="94"/>
      <c r="AG328" s="25"/>
      <c r="AH328" s="25"/>
      <c r="AI328" s="96"/>
      <c r="AJ328" s="93"/>
      <c r="AK328" s="96"/>
      <c r="AL328" s="96"/>
      <c r="AM328" s="97"/>
      <c r="AN328" s="143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</row>
    <row r="329" spans="1:55" ht="15" customHeight="1">
      <c r="A329" s="142"/>
      <c r="B329" s="213"/>
      <c r="C329" s="149"/>
      <c r="D329" s="149"/>
      <c r="E329" s="11"/>
      <c r="F329" s="215"/>
      <c r="G329" s="16"/>
      <c r="H329" s="16"/>
      <c r="I329" s="16"/>
      <c r="J329" s="93"/>
      <c r="K329" s="93"/>
      <c r="L329" s="96"/>
      <c r="M329" s="93"/>
      <c r="N329" s="128"/>
      <c r="O329" s="96"/>
      <c r="P329" s="152"/>
      <c r="Q329" s="94"/>
      <c r="R329" s="94"/>
      <c r="S329" s="25"/>
      <c r="T329" s="152"/>
      <c r="U329" s="152"/>
      <c r="V329" s="152"/>
      <c r="W329" s="152"/>
      <c r="X329" s="152"/>
      <c r="Y329" s="25"/>
      <c r="Z329" s="25"/>
      <c r="AA329" s="25"/>
      <c r="AB329" s="25"/>
      <c r="AC329" s="25"/>
      <c r="AD329" s="94"/>
      <c r="AE329" s="94"/>
      <c r="AF329" s="94"/>
      <c r="AG329" s="25"/>
      <c r="AH329" s="25"/>
      <c r="AI329" s="96"/>
      <c r="AJ329" s="93"/>
      <c r="AK329" s="96"/>
      <c r="AL329" s="96"/>
      <c r="AM329" s="97"/>
      <c r="AN329" s="143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</row>
    <row r="330" spans="1:55" ht="15" customHeight="1">
      <c r="A330" s="142"/>
      <c r="B330" s="213"/>
      <c r="C330" s="149"/>
      <c r="D330" s="149"/>
      <c r="E330" s="11"/>
      <c r="F330" s="16"/>
      <c r="G330" s="16"/>
      <c r="H330" s="16"/>
      <c r="I330" s="16"/>
      <c r="J330" s="93"/>
      <c r="K330" s="93"/>
      <c r="L330" s="96"/>
      <c r="M330" s="94"/>
      <c r="N330" s="128"/>
      <c r="O330" s="96"/>
      <c r="P330" s="152"/>
      <c r="Q330" s="94"/>
      <c r="R330" s="94"/>
      <c r="S330" s="25"/>
      <c r="T330" s="152"/>
      <c r="U330" s="152"/>
      <c r="V330" s="152"/>
      <c r="W330" s="152"/>
      <c r="X330" s="152"/>
      <c r="Y330" s="25"/>
      <c r="Z330" s="25"/>
      <c r="AA330" s="25"/>
      <c r="AB330" s="25"/>
      <c r="AC330" s="25"/>
      <c r="AD330" s="94"/>
      <c r="AE330" s="94"/>
      <c r="AF330" s="94"/>
      <c r="AG330" s="25"/>
      <c r="AH330" s="25"/>
      <c r="AI330" s="96"/>
      <c r="AJ330" s="93"/>
      <c r="AK330" s="96"/>
      <c r="AL330" s="96"/>
      <c r="AM330" s="97"/>
      <c r="AN330" s="143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</row>
    <row r="331" spans="1:55" ht="15" customHeight="1">
      <c r="A331" s="142"/>
      <c r="B331" s="213"/>
      <c r="C331" s="149"/>
      <c r="D331" s="149"/>
      <c r="E331" s="11"/>
      <c r="F331" s="16"/>
      <c r="G331" s="16"/>
      <c r="H331" s="16"/>
      <c r="I331" s="16"/>
      <c r="J331" s="93"/>
      <c r="K331" s="93"/>
      <c r="L331" s="96"/>
      <c r="M331" s="93"/>
      <c r="N331" s="128"/>
      <c r="O331" s="96"/>
      <c r="P331" s="152"/>
      <c r="Q331" s="94"/>
      <c r="R331" s="94"/>
      <c r="S331" s="25"/>
      <c r="T331" s="152"/>
      <c r="U331" s="152"/>
      <c r="V331" s="152"/>
      <c r="W331" s="152"/>
      <c r="X331" s="152"/>
      <c r="Y331" s="25"/>
      <c r="Z331" s="25"/>
      <c r="AA331" s="25"/>
      <c r="AB331" s="25"/>
      <c r="AC331" s="25"/>
      <c r="AD331" s="94"/>
      <c r="AE331" s="94"/>
      <c r="AF331" s="94"/>
      <c r="AG331" s="25"/>
      <c r="AH331" s="25"/>
      <c r="AI331" s="96"/>
      <c r="AJ331" s="93"/>
      <c r="AK331" s="96"/>
      <c r="AL331" s="96"/>
      <c r="AM331" s="97"/>
      <c r="AN331" s="143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</row>
    <row r="332" spans="1:55" ht="15" customHeight="1">
      <c r="A332" s="142"/>
      <c r="B332" s="213"/>
      <c r="C332" s="149"/>
      <c r="D332" s="149"/>
      <c r="E332" s="11"/>
      <c r="F332" s="16"/>
      <c r="G332" s="16"/>
      <c r="H332" s="16"/>
      <c r="I332" s="16"/>
      <c r="J332" s="93"/>
      <c r="K332" s="93"/>
      <c r="L332" s="96"/>
      <c r="M332" s="94"/>
      <c r="N332" s="128"/>
      <c r="O332" s="96"/>
      <c r="P332" s="152"/>
      <c r="Q332" s="94"/>
      <c r="R332" s="94"/>
      <c r="S332" s="25"/>
      <c r="T332" s="152"/>
      <c r="U332" s="152"/>
      <c r="V332" s="152"/>
      <c r="W332" s="152"/>
      <c r="X332" s="152"/>
      <c r="Y332" s="25"/>
      <c r="Z332" s="25"/>
      <c r="AA332" s="25"/>
      <c r="AB332" s="25"/>
      <c r="AC332" s="25"/>
      <c r="AD332" s="94"/>
      <c r="AE332" s="94"/>
      <c r="AF332" s="94"/>
      <c r="AG332" s="25"/>
      <c r="AH332" s="25"/>
      <c r="AI332" s="96"/>
      <c r="AJ332" s="93"/>
      <c r="AK332" s="96"/>
      <c r="AL332" s="96"/>
      <c r="AM332" s="97"/>
      <c r="AN332" s="143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</row>
    <row r="333" spans="1:55" ht="15" customHeight="1">
      <c r="A333" s="142"/>
      <c r="B333" s="213"/>
      <c r="C333" s="149"/>
      <c r="D333" s="149"/>
      <c r="E333" s="11"/>
      <c r="F333" s="16"/>
      <c r="G333" s="16"/>
      <c r="H333" s="16"/>
      <c r="I333" s="16"/>
      <c r="J333" s="93"/>
      <c r="K333" s="93"/>
      <c r="L333" s="96"/>
      <c r="M333" s="94"/>
      <c r="N333" s="128"/>
      <c r="O333" s="96"/>
      <c r="P333" s="152"/>
      <c r="Q333" s="94"/>
      <c r="R333" s="94"/>
      <c r="S333" s="25"/>
      <c r="T333" s="152"/>
      <c r="U333" s="152"/>
      <c r="V333" s="152"/>
      <c r="W333" s="152"/>
      <c r="X333" s="152"/>
      <c r="Y333" s="25"/>
      <c r="Z333" s="25"/>
      <c r="AA333" s="25"/>
      <c r="AB333" s="25"/>
      <c r="AC333" s="25"/>
      <c r="AD333" s="94"/>
      <c r="AE333" s="94"/>
      <c r="AF333" s="94"/>
      <c r="AG333" s="25"/>
      <c r="AH333" s="25"/>
      <c r="AI333" s="96"/>
      <c r="AJ333" s="94"/>
      <c r="AK333" s="96"/>
      <c r="AL333" s="96"/>
      <c r="AM333" s="97"/>
      <c r="AN333" s="14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</row>
    <row r="334" spans="1:55" ht="15" customHeight="1">
      <c r="A334" s="142"/>
      <c r="B334" s="213"/>
      <c r="C334" s="149"/>
      <c r="D334" s="149"/>
      <c r="E334" s="11"/>
      <c r="F334" s="16"/>
      <c r="G334" s="16"/>
      <c r="H334" s="16"/>
      <c r="I334" s="16"/>
      <c r="J334" s="93"/>
      <c r="K334" s="93"/>
      <c r="L334" s="96"/>
      <c r="M334" s="94"/>
      <c r="N334" s="128"/>
      <c r="O334" s="96"/>
      <c r="P334" s="152"/>
      <c r="Q334" s="94"/>
      <c r="R334" s="94"/>
      <c r="S334" s="25"/>
      <c r="T334" s="152"/>
      <c r="U334" s="152"/>
      <c r="V334" s="152"/>
      <c r="W334" s="152"/>
      <c r="X334" s="152"/>
      <c r="Y334" s="25"/>
      <c r="Z334" s="25"/>
      <c r="AA334" s="25"/>
      <c r="AB334" s="25"/>
      <c r="AC334" s="25"/>
      <c r="AD334" s="94"/>
      <c r="AE334" s="94"/>
      <c r="AF334" s="94"/>
      <c r="AG334" s="25"/>
      <c r="AH334" s="25"/>
      <c r="AI334" s="96"/>
      <c r="AJ334" s="94"/>
      <c r="AK334" s="96"/>
      <c r="AL334" s="96"/>
      <c r="AM334" s="97"/>
      <c r="AN334" s="143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</row>
    <row r="335" spans="1:55" ht="14.25" customHeight="1">
      <c r="A335" s="142"/>
      <c r="B335" s="213"/>
      <c r="C335" s="149"/>
      <c r="D335" s="149"/>
      <c r="E335" s="11"/>
      <c r="F335" s="16"/>
      <c r="G335" s="16"/>
      <c r="H335" s="16"/>
      <c r="I335" s="16"/>
      <c r="J335" s="93"/>
      <c r="K335" s="93"/>
      <c r="L335" s="96"/>
      <c r="M335" s="93"/>
      <c r="N335" s="128"/>
      <c r="O335" s="96"/>
      <c r="P335" s="152"/>
      <c r="Q335" s="94"/>
      <c r="R335" s="94"/>
      <c r="S335" s="151"/>
      <c r="T335" s="152"/>
      <c r="U335" s="152"/>
      <c r="V335" s="152"/>
      <c r="W335" s="152"/>
      <c r="X335" s="152"/>
      <c r="Y335" s="151"/>
      <c r="Z335" s="151"/>
      <c r="AA335" s="151"/>
      <c r="AB335" s="151"/>
      <c r="AC335" s="151"/>
      <c r="AD335" s="94"/>
      <c r="AE335" s="94"/>
      <c r="AF335" s="94"/>
      <c r="AG335" s="151"/>
      <c r="AH335" s="151"/>
      <c r="AI335" s="96"/>
      <c r="AJ335" s="93"/>
      <c r="AK335" s="96"/>
      <c r="AL335" s="96"/>
      <c r="AM335" s="97"/>
      <c r="AN335" s="143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</row>
    <row r="336" spans="1:55" ht="15" customHeight="1">
      <c r="A336" s="142"/>
      <c r="B336" s="216"/>
      <c r="C336" s="18"/>
      <c r="D336" s="18"/>
      <c r="E336" s="18"/>
      <c r="F336" s="18"/>
      <c r="G336" s="18"/>
      <c r="H336" s="18"/>
      <c r="I336" s="18"/>
      <c r="J336" s="26"/>
      <c r="K336" s="93"/>
      <c r="L336" s="96"/>
      <c r="M336" s="170"/>
      <c r="N336" s="128"/>
      <c r="O336" s="96"/>
      <c r="P336" s="151"/>
      <c r="Q336" s="94"/>
      <c r="R336" s="94"/>
      <c r="S336" s="152"/>
      <c r="T336" s="151"/>
      <c r="U336" s="151"/>
      <c r="V336" s="151"/>
      <c r="W336" s="151"/>
      <c r="X336" s="152"/>
      <c r="Y336" s="151"/>
      <c r="Z336" s="151"/>
      <c r="AA336" s="151"/>
      <c r="AB336" s="151"/>
      <c r="AC336" s="151"/>
      <c r="AD336" s="94"/>
      <c r="AE336" s="94"/>
      <c r="AF336" s="94"/>
      <c r="AG336" s="151"/>
      <c r="AH336" s="151"/>
      <c r="AI336" s="96"/>
      <c r="AJ336" s="93"/>
      <c r="AK336" s="96"/>
      <c r="AL336" s="96"/>
      <c r="AM336" s="97"/>
      <c r="AN336" s="143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</row>
    <row r="337" spans="1:55" ht="15" customHeight="1">
      <c r="A337" s="142"/>
      <c r="B337" s="216"/>
      <c r="C337" s="18"/>
      <c r="D337" s="18"/>
      <c r="E337" s="18"/>
      <c r="F337" s="18"/>
      <c r="G337" s="18"/>
      <c r="H337" s="18"/>
      <c r="I337" s="18"/>
      <c r="J337" s="26"/>
      <c r="K337" s="93"/>
      <c r="L337" s="96"/>
      <c r="M337" s="170"/>
      <c r="N337" s="128"/>
      <c r="O337" s="96"/>
      <c r="P337" s="25"/>
      <c r="Q337" s="94"/>
      <c r="R337" s="94"/>
      <c r="S337" s="26"/>
      <c r="T337" s="25"/>
      <c r="U337" s="26"/>
      <c r="V337" s="26"/>
      <c r="W337" s="26"/>
      <c r="X337" s="26"/>
      <c r="Y337" s="25"/>
      <c r="Z337" s="25"/>
      <c r="AA337" s="25"/>
      <c r="AB337" s="25"/>
      <c r="AC337" s="25"/>
      <c r="AD337" s="94"/>
      <c r="AE337" s="94"/>
      <c r="AF337" s="94"/>
      <c r="AG337" s="25"/>
      <c r="AH337" s="25"/>
      <c r="AI337" s="96"/>
      <c r="AJ337" s="93"/>
      <c r="AK337" s="96"/>
      <c r="AL337" s="96"/>
      <c r="AM337" s="97"/>
      <c r="AN337" s="143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</row>
    <row r="338" spans="1:55" ht="15" customHeight="1">
      <c r="A338" s="142"/>
      <c r="B338" s="216"/>
      <c r="C338" s="18"/>
      <c r="D338" s="18"/>
      <c r="E338" s="18"/>
      <c r="F338" s="18"/>
      <c r="G338" s="18"/>
      <c r="H338" s="18"/>
      <c r="I338" s="18"/>
      <c r="J338" s="26"/>
      <c r="K338" s="93"/>
      <c r="L338" s="96"/>
      <c r="M338" s="170"/>
      <c r="N338" s="128"/>
      <c r="O338" s="96"/>
      <c r="P338" s="25"/>
      <c r="Q338" s="94"/>
      <c r="R338" s="94"/>
      <c r="S338" s="26"/>
      <c r="T338" s="25"/>
      <c r="U338" s="26"/>
      <c r="V338" s="26"/>
      <c r="W338" s="26"/>
      <c r="X338" s="26"/>
      <c r="Y338" s="25"/>
      <c r="Z338" s="25"/>
      <c r="AA338" s="25"/>
      <c r="AB338" s="26"/>
      <c r="AC338" s="25"/>
      <c r="AD338" s="94"/>
      <c r="AE338" s="94"/>
      <c r="AF338" s="94"/>
      <c r="AG338" s="25"/>
      <c r="AH338" s="25"/>
      <c r="AI338" s="96"/>
      <c r="AJ338" s="93"/>
      <c r="AK338" s="96"/>
      <c r="AL338" s="96"/>
      <c r="AM338" s="97"/>
      <c r="AN338" s="143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</row>
    <row r="339" spans="1:55" ht="15" customHeight="1">
      <c r="A339" s="142"/>
      <c r="B339" s="216"/>
      <c r="C339" s="18"/>
      <c r="D339" s="18"/>
      <c r="E339" s="18"/>
      <c r="F339" s="18"/>
      <c r="G339" s="69"/>
      <c r="H339" s="18"/>
      <c r="I339" s="18"/>
      <c r="J339" s="26"/>
      <c r="K339" s="93"/>
      <c r="L339" s="96"/>
      <c r="M339" s="170"/>
      <c r="N339" s="128"/>
      <c r="O339" s="96"/>
      <c r="P339" s="25"/>
      <c r="Q339" s="94"/>
      <c r="R339" s="94"/>
      <c r="S339" s="26"/>
      <c r="T339" s="25"/>
      <c r="U339" s="26"/>
      <c r="V339" s="26"/>
      <c r="W339" s="26"/>
      <c r="X339" s="26"/>
      <c r="Y339" s="25"/>
      <c r="Z339" s="25"/>
      <c r="AA339" s="25"/>
      <c r="AB339" s="25"/>
      <c r="AC339" s="25"/>
      <c r="AD339" s="94"/>
      <c r="AE339" s="94"/>
      <c r="AF339" s="94"/>
      <c r="AG339" s="25"/>
      <c r="AH339" s="25"/>
      <c r="AI339" s="96"/>
      <c r="AJ339" s="93"/>
      <c r="AK339" s="96"/>
      <c r="AL339" s="96"/>
      <c r="AM339" s="97"/>
      <c r="AN339" s="143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</row>
    <row r="340" spans="1:55" ht="15" customHeight="1">
      <c r="A340" s="142"/>
      <c r="B340" s="216"/>
      <c r="C340" s="18"/>
      <c r="D340" s="18"/>
      <c r="E340" s="18"/>
      <c r="F340" s="18"/>
      <c r="G340" s="18"/>
      <c r="H340" s="18"/>
      <c r="I340" s="18"/>
      <c r="J340" s="26"/>
      <c r="K340" s="93"/>
      <c r="L340" s="96"/>
      <c r="M340" s="170"/>
      <c r="N340" s="128"/>
      <c r="O340" s="96"/>
      <c r="P340" s="25"/>
      <c r="Q340" s="94"/>
      <c r="R340" s="94"/>
      <c r="S340" s="26"/>
      <c r="T340" s="25"/>
      <c r="U340" s="26"/>
      <c r="V340" s="26"/>
      <c r="W340" s="26"/>
      <c r="X340" s="26"/>
      <c r="Y340" s="25"/>
      <c r="Z340" s="25"/>
      <c r="AA340" s="25"/>
      <c r="AB340" s="26"/>
      <c r="AC340" s="25"/>
      <c r="AD340" s="94"/>
      <c r="AE340" s="94"/>
      <c r="AF340" s="94"/>
      <c r="AG340" s="25"/>
      <c r="AH340" s="25"/>
      <c r="AI340" s="96"/>
      <c r="AJ340" s="93"/>
      <c r="AK340" s="96"/>
      <c r="AL340" s="96"/>
      <c r="AM340" s="97"/>
      <c r="AN340" s="143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</row>
    <row r="341" spans="1:55" ht="15" customHeight="1">
      <c r="A341" s="142"/>
      <c r="B341" s="216"/>
      <c r="C341" s="18"/>
      <c r="D341" s="18"/>
      <c r="E341" s="18"/>
      <c r="F341" s="18"/>
      <c r="G341" s="18"/>
      <c r="H341" s="18"/>
      <c r="I341" s="18"/>
      <c r="J341" s="26"/>
      <c r="K341" s="93"/>
      <c r="L341" s="96"/>
      <c r="M341" s="170"/>
      <c r="N341" s="128"/>
      <c r="O341" s="96"/>
      <c r="P341" s="25"/>
      <c r="Q341" s="94"/>
      <c r="R341" s="94"/>
      <c r="S341" s="26"/>
      <c r="T341" s="25"/>
      <c r="U341" s="25"/>
      <c r="V341" s="25"/>
      <c r="W341" s="25"/>
      <c r="X341" s="26"/>
      <c r="Y341" s="25"/>
      <c r="Z341" s="25"/>
      <c r="AA341" s="25"/>
      <c r="AB341" s="25"/>
      <c r="AC341" s="25"/>
      <c r="AD341" s="94"/>
      <c r="AE341" s="94"/>
      <c r="AF341" s="94"/>
      <c r="AG341" s="25"/>
      <c r="AH341" s="25"/>
      <c r="AI341" s="96"/>
      <c r="AJ341" s="93"/>
      <c r="AK341" s="96"/>
      <c r="AL341" s="96"/>
      <c r="AM341" s="97"/>
      <c r="AN341" s="143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</row>
    <row r="342" spans="1:55" ht="15" customHeight="1">
      <c r="A342" s="142"/>
      <c r="B342" s="217"/>
      <c r="C342" s="149"/>
      <c r="D342" s="218"/>
      <c r="E342" s="185"/>
      <c r="F342" s="69"/>
      <c r="G342" s="11"/>
      <c r="H342" s="11"/>
      <c r="I342" s="11"/>
      <c r="J342" s="93"/>
      <c r="K342" s="93"/>
      <c r="L342" s="96"/>
      <c r="M342" s="93"/>
      <c r="N342" s="128"/>
      <c r="O342" s="96"/>
      <c r="P342" s="152"/>
      <c r="Q342" s="94"/>
      <c r="R342" s="94"/>
      <c r="S342" s="152"/>
      <c r="T342" s="151"/>
      <c r="U342" s="152"/>
      <c r="V342" s="152"/>
      <c r="W342" s="152"/>
      <c r="X342" s="151"/>
      <c r="Y342" s="151"/>
      <c r="Z342" s="151"/>
      <c r="AA342" s="151"/>
      <c r="AB342" s="151"/>
      <c r="AC342" s="152"/>
      <c r="AD342" s="94"/>
      <c r="AE342" s="152"/>
      <c r="AF342" s="152"/>
      <c r="AG342" s="151"/>
      <c r="AH342" s="151"/>
      <c r="AI342" s="96"/>
      <c r="AJ342" s="93"/>
      <c r="AK342" s="96"/>
      <c r="AL342" s="96"/>
      <c r="AM342" s="97"/>
      <c r="AN342" s="143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</row>
    <row r="343" spans="1:55" ht="15" customHeight="1">
      <c r="A343" s="142"/>
      <c r="B343" s="141"/>
      <c r="C343" s="183"/>
      <c r="D343" s="164"/>
      <c r="E343" s="219"/>
      <c r="F343" s="11"/>
      <c r="G343" s="11"/>
      <c r="H343" s="11"/>
      <c r="I343" s="11"/>
      <c r="J343" s="93"/>
      <c r="K343" s="93"/>
      <c r="L343" s="96"/>
      <c r="M343" s="93"/>
      <c r="N343" s="128"/>
      <c r="O343" s="96"/>
      <c r="P343" s="151"/>
      <c r="Q343" s="94"/>
      <c r="R343" s="94"/>
      <c r="S343" s="151"/>
      <c r="T343" s="94"/>
      <c r="U343" s="151"/>
      <c r="V343" s="151"/>
      <c r="W343" s="151"/>
      <c r="X343" s="151"/>
      <c r="Y343" s="151"/>
      <c r="Z343" s="151"/>
      <c r="AA343" s="151"/>
      <c r="AB343" s="152"/>
      <c r="AC343" s="151"/>
      <c r="AD343" s="94"/>
      <c r="AE343" s="94"/>
      <c r="AF343" s="94"/>
      <c r="AG343" s="151"/>
      <c r="AH343" s="151"/>
      <c r="AI343" s="96"/>
      <c r="AJ343" s="93"/>
      <c r="AK343" s="96"/>
      <c r="AL343" s="96"/>
      <c r="AM343" s="97"/>
      <c r="AN343" s="1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</row>
    <row r="344" spans="1:55" ht="15" customHeight="1">
      <c r="A344" s="142"/>
      <c r="B344" s="141"/>
      <c r="C344" s="183"/>
      <c r="D344" s="164"/>
      <c r="E344" s="31"/>
      <c r="F344" s="16"/>
      <c r="G344" s="11"/>
      <c r="H344" s="11"/>
      <c r="I344" s="11"/>
      <c r="J344" s="93"/>
      <c r="K344" s="93"/>
      <c r="L344" s="96"/>
      <c r="M344" s="93"/>
      <c r="N344" s="128"/>
      <c r="O344" s="96"/>
      <c r="P344" s="25"/>
      <c r="Q344" s="94"/>
      <c r="R344" s="94"/>
      <c r="S344" s="25"/>
      <c r="T344" s="94"/>
      <c r="U344" s="25"/>
      <c r="V344" s="25"/>
      <c r="W344" s="25"/>
      <c r="X344" s="25"/>
      <c r="Y344" s="25"/>
      <c r="Z344" s="25"/>
      <c r="AA344" s="25"/>
      <c r="AB344" s="25"/>
      <c r="AC344" s="25"/>
      <c r="AD344" s="94"/>
      <c r="AE344" s="94"/>
      <c r="AF344" s="94"/>
      <c r="AG344" s="25"/>
      <c r="AH344" s="25"/>
      <c r="AI344" s="96"/>
      <c r="AJ344" s="93"/>
      <c r="AK344" s="96"/>
      <c r="AL344" s="96"/>
      <c r="AM344" s="97"/>
      <c r="AN344" s="143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</row>
    <row r="345" spans="1:55" ht="15" customHeight="1">
      <c r="A345" s="142"/>
      <c r="B345" s="141"/>
      <c r="C345" s="183"/>
      <c r="D345" s="164"/>
      <c r="E345" s="31"/>
      <c r="F345" s="16"/>
      <c r="G345" s="16"/>
      <c r="H345" s="16"/>
      <c r="I345" s="16"/>
      <c r="J345" s="93"/>
      <c r="K345" s="93"/>
      <c r="L345" s="96"/>
      <c r="M345" s="93"/>
      <c r="N345" s="128"/>
      <c r="O345" s="96"/>
      <c r="P345" s="25"/>
      <c r="Q345" s="94"/>
      <c r="R345" s="94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94"/>
      <c r="AE345" s="94"/>
      <c r="AF345" s="94"/>
      <c r="AG345" s="25"/>
      <c r="AH345" s="25"/>
      <c r="AI345" s="96"/>
      <c r="AJ345" s="93"/>
      <c r="AK345" s="96"/>
      <c r="AL345" s="96"/>
      <c r="AM345" s="97"/>
      <c r="AN345" s="143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</row>
    <row r="346" spans="1:55" ht="15" customHeight="1">
      <c r="A346" s="142"/>
      <c r="B346" s="141"/>
      <c r="C346" s="183"/>
      <c r="D346" s="164"/>
      <c r="E346" s="31"/>
      <c r="F346" s="16"/>
      <c r="G346" s="16"/>
      <c r="H346" s="16"/>
      <c r="I346" s="16"/>
      <c r="J346" s="93"/>
      <c r="K346" s="93"/>
      <c r="L346" s="96"/>
      <c r="M346" s="93"/>
      <c r="N346" s="128"/>
      <c r="O346" s="96"/>
      <c r="P346" s="25"/>
      <c r="Q346" s="94"/>
      <c r="R346" s="94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94"/>
      <c r="AE346" s="94"/>
      <c r="AF346" s="94"/>
      <c r="AG346" s="25"/>
      <c r="AH346" s="25"/>
      <c r="AI346" s="96"/>
      <c r="AJ346" s="93"/>
      <c r="AK346" s="96"/>
      <c r="AL346" s="96"/>
      <c r="AM346" s="97"/>
      <c r="AN346" s="143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</row>
    <row r="347" spans="1:55" ht="15" customHeight="1">
      <c r="A347" s="142"/>
      <c r="B347" s="141"/>
      <c r="C347" s="183"/>
      <c r="D347" s="164"/>
      <c r="E347" s="31"/>
      <c r="F347" s="16"/>
      <c r="G347" s="16"/>
      <c r="H347" s="16"/>
      <c r="I347" s="16"/>
      <c r="J347" s="93"/>
      <c r="K347" s="93"/>
      <c r="L347" s="96"/>
      <c r="M347" s="93"/>
      <c r="N347" s="128"/>
      <c r="O347" s="96"/>
      <c r="P347" s="25"/>
      <c r="Q347" s="94"/>
      <c r="R347" s="94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94"/>
      <c r="AE347" s="94"/>
      <c r="AF347" s="94"/>
      <c r="AG347" s="25"/>
      <c r="AH347" s="25"/>
      <c r="AI347" s="96"/>
      <c r="AJ347" s="93"/>
      <c r="AK347" s="96"/>
      <c r="AL347" s="96"/>
      <c r="AM347" s="97"/>
      <c r="AN347" s="143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</row>
    <row r="348" spans="1:55" ht="15" customHeight="1">
      <c r="A348" s="142"/>
      <c r="B348" s="141"/>
      <c r="C348" s="183"/>
      <c r="D348" s="164"/>
      <c r="E348" s="31"/>
      <c r="F348" s="16"/>
      <c r="G348" s="16"/>
      <c r="H348" s="16"/>
      <c r="I348" s="16"/>
      <c r="J348" s="93"/>
      <c r="K348" s="93"/>
      <c r="L348" s="96"/>
      <c r="M348" s="93"/>
      <c r="N348" s="128"/>
      <c r="O348" s="96"/>
      <c r="P348" s="25"/>
      <c r="Q348" s="94"/>
      <c r="R348" s="94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94"/>
      <c r="AE348" s="94"/>
      <c r="AF348" s="94"/>
      <c r="AG348" s="25"/>
      <c r="AH348" s="25"/>
      <c r="AI348" s="96"/>
      <c r="AJ348" s="93"/>
      <c r="AK348" s="96"/>
      <c r="AL348" s="96"/>
      <c r="AM348" s="97"/>
      <c r="AN348" s="143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</row>
    <row r="349" spans="1:55" ht="15" customHeight="1">
      <c r="A349" s="142"/>
      <c r="B349" s="141"/>
      <c r="C349" s="183"/>
      <c r="D349" s="164"/>
      <c r="E349" s="31"/>
      <c r="F349" s="16"/>
      <c r="G349" s="16"/>
      <c r="H349" s="16"/>
      <c r="I349" s="16"/>
      <c r="J349" s="93"/>
      <c r="K349" s="93"/>
      <c r="L349" s="96"/>
      <c r="M349" s="93"/>
      <c r="N349" s="128"/>
      <c r="O349" s="96"/>
      <c r="P349" s="25"/>
      <c r="Q349" s="94"/>
      <c r="R349" s="94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94"/>
      <c r="AE349" s="94"/>
      <c r="AF349" s="94"/>
      <c r="AG349" s="25"/>
      <c r="AH349" s="25"/>
      <c r="AI349" s="96"/>
      <c r="AJ349" s="93"/>
      <c r="AK349" s="96"/>
      <c r="AL349" s="96"/>
      <c r="AM349" s="97"/>
      <c r="AN349" s="143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</row>
    <row r="350" spans="1:55" ht="15" customHeight="1">
      <c r="A350" s="142"/>
      <c r="B350" s="141"/>
      <c r="C350" s="183"/>
      <c r="D350" s="164"/>
      <c r="E350" s="31"/>
      <c r="F350" s="16"/>
      <c r="G350" s="16"/>
      <c r="H350" s="16"/>
      <c r="I350" s="16"/>
      <c r="J350" s="93"/>
      <c r="K350" s="93"/>
      <c r="L350" s="96"/>
      <c r="M350" s="93"/>
      <c r="N350" s="128"/>
      <c r="O350" s="96"/>
      <c r="P350" s="25"/>
      <c r="Q350" s="94"/>
      <c r="R350" s="94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94"/>
      <c r="AE350" s="94"/>
      <c r="AF350" s="94"/>
      <c r="AG350" s="25"/>
      <c r="AH350" s="25"/>
      <c r="AI350" s="96"/>
      <c r="AJ350" s="93"/>
      <c r="AK350" s="96"/>
      <c r="AL350" s="96"/>
      <c r="AM350" s="97"/>
      <c r="AN350" s="143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</row>
    <row r="351" spans="1:55" ht="15" customHeight="1">
      <c r="A351" s="142"/>
      <c r="B351" s="141"/>
      <c r="C351" s="183"/>
      <c r="D351" s="164"/>
      <c r="E351" s="31"/>
      <c r="F351" s="16"/>
      <c r="G351" s="16"/>
      <c r="H351" s="16"/>
      <c r="I351" s="16"/>
      <c r="J351" s="93"/>
      <c r="K351" s="93"/>
      <c r="L351" s="96"/>
      <c r="M351" s="93"/>
      <c r="N351" s="128"/>
      <c r="O351" s="96"/>
      <c r="P351" s="25"/>
      <c r="Q351" s="94"/>
      <c r="R351" s="94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94"/>
      <c r="AE351" s="94"/>
      <c r="AF351" s="94"/>
      <c r="AG351" s="25"/>
      <c r="AH351" s="25"/>
      <c r="AI351" s="96"/>
      <c r="AJ351" s="93"/>
      <c r="AK351" s="96"/>
      <c r="AL351" s="96"/>
      <c r="AM351" s="97"/>
      <c r="AN351" s="143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</row>
    <row r="352" spans="1:55" ht="15" customHeight="1">
      <c r="A352" s="142"/>
      <c r="B352" s="141"/>
      <c r="C352" s="183"/>
      <c r="D352" s="164"/>
      <c r="E352" s="31"/>
      <c r="F352" s="16"/>
      <c r="G352" s="16"/>
      <c r="H352" s="16"/>
      <c r="I352" s="16"/>
      <c r="J352" s="93"/>
      <c r="K352" s="93"/>
      <c r="L352" s="96"/>
      <c r="M352" s="93"/>
      <c r="N352" s="128"/>
      <c r="O352" s="96"/>
      <c r="P352" s="25"/>
      <c r="Q352" s="94"/>
      <c r="R352" s="94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94"/>
      <c r="AE352" s="94"/>
      <c r="AF352" s="94"/>
      <c r="AG352" s="25"/>
      <c r="AH352" s="25"/>
      <c r="AI352" s="96"/>
      <c r="AJ352" s="93"/>
      <c r="AK352" s="96"/>
      <c r="AL352" s="96"/>
      <c r="AM352" s="97"/>
      <c r="AN352" s="143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</row>
    <row r="353" spans="1:55" ht="15" customHeight="1">
      <c r="A353" s="142"/>
      <c r="B353" s="141"/>
      <c r="C353" s="183"/>
      <c r="D353" s="164"/>
      <c r="E353" s="31"/>
      <c r="F353" s="16"/>
      <c r="G353" s="16"/>
      <c r="H353" s="16"/>
      <c r="I353" s="16"/>
      <c r="J353" s="93"/>
      <c r="K353" s="93"/>
      <c r="L353" s="96"/>
      <c r="M353" s="93"/>
      <c r="N353" s="128"/>
      <c r="O353" s="96"/>
      <c r="P353" s="25"/>
      <c r="Q353" s="94"/>
      <c r="R353" s="94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94"/>
      <c r="AE353" s="94"/>
      <c r="AF353" s="94"/>
      <c r="AG353" s="25"/>
      <c r="AH353" s="25"/>
      <c r="AI353" s="96"/>
      <c r="AJ353" s="93"/>
      <c r="AK353" s="96"/>
      <c r="AL353" s="96"/>
      <c r="AM353" s="97"/>
      <c r="AN353" s="14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</row>
    <row r="354" spans="1:55" ht="15" customHeight="1">
      <c r="A354" s="142"/>
      <c r="B354" s="141"/>
      <c r="C354" s="183"/>
      <c r="D354" s="164"/>
      <c r="E354" s="31"/>
      <c r="F354" s="16"/>
      <c r="G354" s="16"/>
      <c r="H354" s="16"/>
      <c r="I354" s="16"/>
      <c r="J354" s="93"/>
      <c r="K354" s="93"/>
      <c r="L354" s="96"/>
      <c r="M354" s="93"/>
      <c r="N354" s="128"/>
      <c r="O354" s="96"/>
      <c r="P354" s="25"/>
      <c r="Q354" s="94"/>
      <c r="R354" s="94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94"/>
      <c r="AE354" s="94"/>
      <c r="AF354" s="94"/>
      <c r="AG354" s="25"/>
      <c r="AH354" s="25"/>
      <c r="AI354" s="96"/>
      <c r="AJ354" s="93"/>
      <c r="AK354" s="96"/>
      <c r="AL354" s="96"/>
      <c r="AM354" s="97"/>
      <c r="AN354" s="143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</row>
    <row r="355" spans="1:55" ht="15" customHeight="1">
      <c r="A355" s="142"/>
      <c r="B355" s="141"/>
      <c r="C355" s="183"/>
      <c r="D355" s="164"/>
      <c r="E355" s="31"/>
      <c r="F355" s="16"/>
      <c r="G355" s="16"/>
      <c r="H355" s="16"/>
      <c r="I355" s="16"/>
      <c r="J355" s="93"/>
      <c r="K355" s="93"/>
      <c r="L355" s="96"/>
      <c r="M355" s="93"/>
      <c r="N355" s="128"/>
      <c r="O355" s="96"/>
      <c r="P355" s="25"/>
      <c r="Q355" s="94"/>
      <c r="R355" s="94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94"/>
      <c r="AE355" s="94"/>
      <c r="AF355" s="94"/>
      <c r="AG355" s="25"/>
      <c r="AH355" s="25"/>
      <c r="AI355" s="96"/>
      <c r="AJ355" s="93"/>
      <c r="AK355" s="96"/>
      <c r="AL355" s="96"/>
      <c r="AM355" s="97"/>
      <c r="AN355" s="143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</row>
    <row r="356" spans="1:55" ht="15" customHeight="1">
      <c r="A356" s="142"/>
      <c r="B356" s="141"/>
      <c r="C356" s="183"/>
      <c r="D356" s="164"/>
      <c r="E356" s="31"/>
      <c r="F356" s="16"/>
      <c r="G356" s="16"/>
      <c r="H356" s="16"/>
      <c r="I356" s="16"/>
      <c r="J356" s="93"/>
      <c r="K356" s="93"/>
      <c r="L356" s="96"/>
      <c r="M356" s="93"/>
      <c r="N356" s="128"/>
      <c r="O356" s="96"/>
      <c r="P356" s="25"/>
      <c r="Q356" s="94"/>
      <c r="R356" s="94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94"/>
      <c r="AE356" s="94"/>
      <c r="AF356" s="94"/>
      <c r="AG356" s="25"/>
      <c r="AH356" s="25"/>
      <c r="AI356" s="96"/>
      <c r="AJ356" s="93"/>
      <c r="AK356" s="96"/>
      <c r="AL356" s="96"/>
      <c r="AM356" s="97"/>
      <c r="AN356" s="143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</row>
    <row r="357" spans="1:55" ht="15" customHeight="1">
      <c r="A357" s="142"/>
      <c r="B357" s="141"/>
      <c r="C357" s="183"/>
      <c r="D357" s="164"/>
      <c r="E357" s="31"/>
      <c r="F357" s="16"/>
      <c r="G357" s="16"/>
      <c r="H357" s="16"/>
      <c r="I357" s="16"/>
      <c r="J357" s="93"/>
      <c r="K357" s="93"/>
      <c r="L357" s="96"/>
      <c r="M357" s="93"/>
      <c r="N357" s="128"/>
      <c r="O357" s="96"/>
      <c r="P357" s="25"/>
      <c r="Q357" s="94"/>
      <c r="R357" s="94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94"/>
      <c r="AE357" s="94"/>
      <c r="AF357" s="94"/>
      <c r="AG357" s="25"/>
      <c r="AH357" s="25"/>
      <c r="AI357" s="96"/>
      <c r="AJ357" s="93"/>
      <c r="AK357" s="96"/>
      <c r="AL357" s="96"/>
      <c r="AM357" s="97"/>
      <c r="AN357" s="143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</row>
    <row r="358" spans="1:55" ht="15" customHeight="1">
      <c r="A358" s="142"/>
      <c r="B358" s="141"/>
      <c r="C358" s="183"/>
      <c r="D358" s="164"/>
      <c r="E358" s="31"/>
      <c r="F358" s="16"/>
      <c r="G358" s="16"/>
      <c r="H358" s="16"/>
      <c r="I358" s="16"/>
      <c r="J358" s="93"/>
      <c r="K358" s="93"/>
      <c r="L358" s="96"/>
      <c r="M358" s="93"/>
      <c r="N358" s="128"/>
      <c r="O358" s="96"/>
      <c r="P358" s="25"/>
      <c r="Q358" s="94"/>
      <c r="R358" s="94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94"/>
      <c r="AE358" s="94"/>
      <c r="AF358" s="94"/>
      <c r="AG358" s="25"/>
      <c r="AH358" s="25"/>
      <c r="AI358" s="96"/>
      <c r="AJ358" s="93"/>
      <c r="AK358" s="96"/>
      <c r="AL358" s="96"/>
      <c r="AM358" s="97"/>
      <c r="AN358" s="143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</row>
    <row r="359" spans="1:55" ht="15" customHeight="1">
      <c r="A359" s="142"/>
      <c r="B359" s="141"/>
      <c r="C359" s="183"/>
      <c r="D359" s="164"/>
      <c r="E359" s="31"/>
      <c r="F359" s="16"/>
      <c r="G359" s="16"/>
      <c r="H359" s="16"/>
      <c r="I359" s="16"/>
      <c r="J359" s="93"/>
      <c r="K359" s="93"/>
      <c r="L359" s="96"/>
      <c r="M359" s="93"/>
      <c r="N359" s="128"/>
      <c r="O359" s="96"/>
      <c r="P359" s="25"/>
      <c r="Q359" s="94"/>
      <c r="R359" s="94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94"/>
      <c r="AE359" s="94"/>
      <c r="AF359" s="94"/>
      <c r="AG359" s="25"/>
      <c r="AH359" s="25"/>
      <c r="AI359" s="96"/>
      <c r="AJ359" s="93"/>
      <c r="AK359" s="96"/>
      <c r="AL359" s="96"/>
      <c r="AM359" s="97"/>
      <c r="AN359" s="143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</row>
    <row r="360" spans="1:55" ht="15" customHeight="1">
      <c r="A360" s="142"/>
      <c r="B360" s="141"/>
      <c r="C360" s="183"/>
      <c r="D360" s="164"/>
      <c r="E360" s="31"/>
      <c r="F360" s="16"/>
      <c r="G360" s="16"/>
      <c r="H360" s="16"/>
      <c r="I360" s="16"/>
      <c r="J360" s="93"/>
      <c r="K360" s="93"/>
      <c r="L360" s="96"/>
      <c r="M360" s="93"/>
      <c r="N360" s="128"/>
      <c r="O360" s="96"/>
      <c r="P360" s="25"/>
      <c r="Q360" s="94"/>
      <c r="R360" s="94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94"/>
      <c r="AE360" s="94"/>
      <c r="AF360" s="94"/>
      <c r="AG360" s="25"/>
      <c r="AH360" s="25"/>
      <c r="AI360" s="96"/>
      <c r="AJ360" s="93"/>
      <c r="AK360" s="96"/>
      <c r="AL360" s="96"/>
      <c r="AM360" s="97"/>
      <c r="AN360" s="143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</row>
    <row r="361" spans="1:55" ht="15" customHeight="1">
      <c r="A361" s="142"/>
      <c r="B361" s="141"/>
      <c r="C361" s="183"/>
      <c r="D361" s="164"/>
      <c r="E361" s="31"/>
      <c r="F361" s="16"/>
      <c r="G361" s="16"/>
      <c r="H361" s="16"/>
      <c r="I361" s="16"/>
      <c r="J361" s="93"/>
      <c r="K361" s="93"/>
      <c r="L361" s="96"/>
      <c r="M361" s="93"/>
      <c r="N361" s="128"/>
      <c r="O361" s="96"/>
      <c r="P361" s="25"/>
      <c r="Q361" s="94"/>
      <c r="R361" s="94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94"/>
      <c r="AE361" s="94"/>
      <c r="AF361" s="94"/>
      <c r="AG361" s="25"/>
      <c r="AH361" s="25"/>
      <c r="AI361" s="96"/>
      <c r="AJ361" s="93"/>
      <c r="AK361" s="96"/>
      <c r="AL361" s="96"/>
      <c r="AM361" s="97"/>
      <c r="AN361" s="143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</row>
    <row r="362" spans="1:55" ht="15" customHeight="1">
      <c r="A362" s="142"/>
      <c r="B362" s="141"/>
      <c r="C362" s="183"/>
      <c r="D362" s="164"/>
      <c r="E362" s="31"/>
      <c r="F362" s="16"/>
      <c r="G362" s="16"/>
      <c r="H362" s="16"/>
      <c r="I362" s="16"/>
      <c r="J362" s="93"/>
      <c r="K362" s="93"/>
      <c r="L362" s="96"/>
      <c r="M362" s="93"/>
      <c r="N362" s="128"/>
      <c r="O362" s="96"/>
      <c r="P362" s="25"/>
      <c r="Q362" s="94"/>
      <c r="R362" s="94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94"/>
      <c r="AE362" s="94"/>
      <c r="AF362" s="94"/>
      <c r="AG362" s="25"/>
      <c r="AH362" s="25"/>
      <c r="AI362" s="96"/>
      <c r="AJ362" s="93"/>
      <c r="AK362" s="96"/>
      <c r="AL362" s="96"/>
      <c r="AM362" s="97"/>
      <c r="AN362" s="143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</row>
    <row r="363" spans="1:55" ht="15" customHeight="1">
      <c r="A363" s="142"/>
      <c r="B363" s="141"/>
      <c r="C363" s="183"/>
      <c r="D363" s="164"/>
      <c r="E363" s="31"/>
      <c r="F363" s="16"/>
      <c r="G363" s="16"/>
      <c r="H363" s="16"/>
      <c r="I363" s="16"/>
      <c r="J363" s="93"/>
      <c r="K363" s="93"/>
      <c r="L363" s="96"/>
      <c r="M363" s="93"/>
      <c r="N363" s="128"/>
      <c r="O363" s="96"/>
      <c r="P363" s="25"/>
      <c r="Q363" s="94"/>
      <c r="R363" s="94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94"/>
      <c r="AE363" s="94"/>
      <c r="AF363" s="94"/>
      <c r="AG363" s="25"/>
      <c r="AH363" s="25"/>
      <c r="AI363" s="96"/>
      <c r="AJ363" s="93"/>
      <c r="AK363" s="96"/>
      <c r="AL363" s="96"/>
      <c r="AM363" s="97"/>
      <c r="AN363" s="14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</row>
    <row r="364" spans="1:55" ht="15" customHeight="1">
      <c r="A364" s="142"/>
      <c r="B364" s="141"/>
      <c r="C364" s="183"/>
      <c r="D364" s="164"/>
      <c r="E364" s="31"/>
      <c r="F364" s="16"/>
      <c r="G364" s="16"/>
      <c r="H364" s="16"/>
      <c r="I364" s="16"/>
      <c r="J364" s="93"/>
      <c r="K364" s="93"/>
      <c r="L364" s="96"/>
      <c r="M364" s="93"/>
      <c r="N364" s="128"/>
      <c r="O364" s="96"/>
      <c r="P364" s="25"/>
      <c r="Q364" s="94"/>
      <c r="R364" s="94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94"/>
      <c r="AE364" s="94"/>
      <c r="AF364" s="94"/>
      <c r="AG364" s="25"/>
      <c r="AH364" s="25"/>
      <c r="AI364" s="96"/>
      <c r="AJ364" s="93"/>
      <c r="AK364" s="96"/>
      <c r="AL364" s="96"/>
      <c r="AM364" s="97"/>
      <c r="AN364" s="143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</row>
    <row r="365" spans="1:55" ht="15" customHeight="1">
      <c r="A365" s="142"/>
      <c r="B365" s="141"/>
      <c r="C365" s="69"/>
      <c r="D365" s="164"/>
      <c r="E365" s="31"/>
      <c r="F365" s="16"/>
      <c r="G365" s="16"/>
      <c r="H365" s="16"/>
      <c r="I365" s="16"/>
      <c r="J365" s="93"/>
      <c r="K365" s="93"/>
      <c r="L365" s="96"/>
      <c r="M365" s="93"/>
      <c r="N365" s="128"/>
      <c r="O365" s="96"/>
      <c r="P365" s="25"/>
      <c r="Q365" s="94"/>
      <c r="R365" s="94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94"/>
      <c r="AE365" s="94"/>
      <c r="AF365" s="94"/>
      <c r="AG365" s="25"/>
      <c r="AH365" s="25"/>
      <c r="AI365" s="96"/>
      <c r="AJ365" s="93"/>
      <c r="AK365" s="96"/>
      <c r="AL365" s="96"/>
      <c r="AM365" s="97"/>
      <c r="AN365" s="143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</row>
    <row r="366" spans="1:55" ht="15" customHeight="1">
      <c r="A366" s="142"/>
      <c r="B366" s="141"/>
      <c r="C366" s="183"/>
      <c r="D366" s="164"/>
      <c r="E366" s="31"/>
      <c r="F366" s="16"/>
      <c r="G366" s="16"/>
      <c r="H366" s="16"/>
      <c r="I366" s="16"/>
      <c r="J366" s="93"/>
      <c r="K366" s="93"/>
      <c r="L366" s="96"/>
      <c r="M366" s="93"/>
      <c r="N366" s="128"/>
      <c r="O366" s="96"/>
      <c r="P366" s="25"/>
      <c r="Q366" s="94"/>
      <c r="R366" s="94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94"/>
      <c r="AE366" s="94"/>
      <c r="AF366" s="94"/>
      <c r="AG366" s="25"/>
      <c r="AH366" s="25"/>
      <c r="AI366" s="96"/>
      <c r="AJ366" s="93"/>
      <c r="AK366" s="96"/>
      <c r="AL366" s="96"/>
      <c r="AM366" s="97"/>
      <c r="AN366" s="143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</row>
    <row r="367" spans="1:55" ht="15" customHeight="1">
      <c r="A367" s="142"/>
      <c r="B367" s="141"/>
      <c r="C367" s="69"/>
      <c r="D367" s="164"/>
      <c r="E367" s="31"/>
      <c r="F367" s="16"/>
      <c r="G367" s="16"/>
      <c r="H367" s="16"/>
      <c r="I367" s="16"/>
      <c r="J367" s="93"/>
      <c r="K367" s="93"/>
      <c r="L367" s="96"/>
      <c r="M367" s="93"/>
      <c r="N367" s="128"/>
      <c r="O367" s="96"/>
      <c r="P367" s="25"/>
      <c r="Q367" s="94"/>
      <c r="R367" s="94"/>
      <c r="S367" s="25"/>
      <c r="T367" s="26"/>
      <c r="U367" s="26"/>
      <c r="V367" s="26"/>
      <c r="W367" s="26"/>
      <c r="X367" s="26"/>
      <c r="Y367" s="26"/>
      <c r="Z367" s="25"/>
      <c r="AA367" s="25"/>
      <c r="AB367" s="26"/>
      <c r="AC367" s="25"/>
      <c r="AD367" s="94"/>
      <c r="AE367" s="94"/>
      <c r="AF367" s="94"/>
      <c r="AG367" s="25"/>
      <c r="AH367" s="25"/>
      <c r="AI367" s="96"/>
      <c r="AJ367" s="93"/>
      <c r="AK367" s="96"/>
      <c r="AL367" s="96"/>
      <c r="AM367" s="97"/>
      <c r="AN367" s="143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</row>
    <row r="368" spans="1:55" ht="15" customHeight="1">
      <c r="A368" s="142"/>
      <c r="B368" s="141"/>
      <c r="C368" s="183"/>
      <c r="D368" s="164"/>
      <c r="E368" s="31"/>
      <c r="F368" s="16"/>
      <c r="G368" s="16"/>
      <c r="H368" s="16"/>
      <c r="I368" s="16"/>
      <c r="J368" s="93"/>
      <c r="K368" s="93"/>
      <c r="L368" s="96"/>
      <c r="M368" s="94"/>
      <c r="N368" s="128"/>
      <c r="O368" s="96"/>
      <c r="P368" s="25"/>
      <c r="Q368" s="94"/>
      <c r="R368" s="94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94"/>
      <c r="AE368" s="94"/>
      <c r="AF368" s="94"/>
      <c r="AG368" s="25"/>
      <c r="AH368" s="25"/>
      <c r="AI368" s="96"/>
      <c r="AJ368" s="93"/>
      <c r="AK368" s="96"/>
      <c r="AL368" s="96"/>
      <c r="AM368" s="97"/>
      <c r="AN368" s="143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</row>
    <row r="369" spans="1:55" ht="15" customHeight="1">
      <c r="A369" s="142"/>
      <c r="B369" s="156"/>
      <c r="C369" s="183"/>
      <c r="D369" s="164"/>
      <c r="E369" s="31"/>
      <c r="F369" s="16"/>
      <c r="G369" s="16"/>
      <c r="H369" s="16"/>
      <c r="I369" s="16"/>
      <c r="J369" s="93"/>
      <c r="K369" s="93"/>
      <c r="L369" s="96"/>
      <c r="M369" s="94"/>
      <c r="N369" s="128"/>
      <c r="O369" s="96"/>
      <c r="P369" s="25"/>
      <c r="Q369" s="26"/>
      <c r="R369" s="94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94"/>
      <c r="AF369" s="94"/>
      <c r="AG369" s="25"/>
      <c r="AH369" s="25"/>
      <c r="AI369" s="96"/>
      <c r="AJ369" s="94"/>
      <c r="AK369" s="96"/>
      <c r="AL369" s="96"/>
      <c r="AM369" s="97"/>
      <c r="AN369" s="143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</row>
    <row r="370" spans="1:55" ht="15" customHeight="1">
      <c r="A370" s="142"/>
      <c r="B370" s="141"/>
      <c r="C370" s="149"/>
      <c r="D370" s="164"/>
      <c r="E370" s="11"/>
      <c r="F370" s="16"/>
      <c r="G370" s="16"/>
      <c r="H370" s="16"/>
      <c r="I370" s="16"/>
      <c r="J370" s="93"/>
      <c r="K370" s="93"/>
      <c r="L370" s="96"/>
      <c r="M370" s="94"/>
      <c r="N370" s="128"/>
      <c r="O370" s="96"/>
      <c r="P370" s="25"/>
      <c r="Q370" s="94"/>
      <c r="R370" s="94"/>
      <c r="S370" s="25"/>
      <c r="T370" s="25"/>
      <c r="U370" s="26"/>
      <c r="V370" s="26"/>
      <c r="W370" s="26"/>
      <c r="X370" s="25"/>
      <c r="Y370" s="25"/>
      <c r="Z370" s="25"/>
      <c r="AA370" s="25"/>
      <c r="AB370" s="25"/>
      <c r="AC370" s="25"/>
      <c r="AD370" s="94"/>
      <c r="AE370" s="94"/>
      <c r="AF370" s="94"/>
      <c r="AG370" s="25"/>
      <c r="AH370" s="25"/>
      <c r="AI370" s="96"/>
      <c r="AJ370" s="94"/>
      <c r="AK370" s="96"/>
      <c r="AL370" s="96"/>
      <c r="AM370" s="97"/>
      <c r="AN370" s="143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</row>
    <row r="371" spans="1:55" ht="15" customHeight="1">
      <c r="A371" s="142"/>
      <c r="B371" s="141"/>
      <c r="C371" s="149"/>
      <c r="D371" s="164"/>
      <c r="E371" s="11"/>
      <c r="F371" s="16"/>
      <c r="G371" s="16"/>
      <c r="H371" s="16"/>
      <c r="I371" s="16"/>
      <c r="J371" s="93"/>
      <c r="K371" s="93"/>
      <c r="L371" s="96"/>
      <c r="M371" s="94"/>
      <c r="N371" s="128"/>
      <c r="O371" s="96"/>
      <c r="P371" s="25"/>
      <c r="Q371" s="94"/>
      <c r="R371" s="94"/>
      <c r="S371" s="25"/>
      <c r="T371" s="25"/>
      <c r="U371" s="26"/>
      <c r="V371" s="26"/>
      <c r="W371" s="26"/>
      <c r="X371" s="25"/>
      <c r="Y371" s="25"/>
      <c r="Z371" s="25"/>
      <c r="AA371" s="25"/>
      <c r="AB371" s="25"/>
      <c r="AC371" s="25"/>
      <c r="AD371" s="94"/>
      <c r="AE371" s="94"/>
      <c r="AF371" s="94"/>
      <c r="AG371" s="25"/>
      <c r="AH371" s="25"/>
      <c r="AI371" s="96"/>
      <c r="AJ371" s="94"/>
      <c r="AK371" s="96"/>
      <c r="AL371" s="96"/>
      <c r="AM371" s="97"/>
      <c r="AN371" s="143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</row>
    <row r="372" spans="1:55" ht="15" customHeight="1">
      <c r="A372" s="142"/>
      <c r="B372" s="25"/>
      <c r="C372" s="23"/>
      <c r="D372" s="23"/>
      <c r="E372" s="23"/>
      <c r="F372" s="16"/>
      <c r="G372" s="16"/>
      <c r="H372" s="16"/>
      <c r="I372" s="16"/>
      <c r="J372" s="93"/>
      <c r="K372" s="93"/>
      <c r="L372" s="96"/>
      <c r="M372" s="93"/>
      <c r="N372" s="128"/>
      <c r="O372" s="96"/>
      <c r="P372" s="16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  <c r="AC372" s="94"/>
      <c r="AD372" s="94"/>
      <c r="AE372" s="94"/>
      <c r="AF372" s="94"/>
      <c r="AG372" s="94"/>
      <c r="AH372" s="94"/>
      <c r="AI372" s="96"/>
      <c r="AJ372" s="93"/>
      <c r="AK372" s="96"/>
      <c r="AL372" s="11"/>
      <c r="AM372" s="97"/>
      <c r="AN372" s="143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</row>
    <row r="373" spans="1:55" ht="15" customHeight="1">
      <c r="A373" s="142"/>
      <c r="B373" s="25"/>
      <c r="C373" s="23"/>
      <c r="D373" s="23"/>
      <c r="E373" s="23"/>
      <c r="F373" s="16"/>
      <c r="G373" s="16"/>
      <c r="H373" s="16"/>
      <c r="I373" s="16"/>
      <c r="J373" s="93"/>
      <c r="K373" s="93"/>
      <c r="L373" s="96"/>
      <c r="M373" s="93"/>
      <c r="N373" s="128"/>
      <c r="O373" s="96"/>
      <c r="P373" s="16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  <c r="AB373" s="94"/>
      <c r="AC373" s="94"/>
      <c r="AD373" s="94"/>
      <c r="AE373" s="94"/>
      <c r="AF373" s="94"/>
      <c r="AG373" s="94"/>
      <c r="AH373" s="94"/>
      <c r="AI373" s="96"/>
      <c r="AJ373" s="94"/>
      <c r="AK373" s="96"/>
      <c r="AL373" s="96"/>
      <c r="AM373" s="97"/>
      <c r="AN373" s="14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</row>
    <row r="374" spans="1:55" ht="15" customHeight="1">
      <c r="A374" s="142"/>
      <c r="B374" s="25"/>
      <c r="C374" s="23"/>
      <c r="D374" s="23"/>
      <c r="E374" s="23"/>
      <c r="F374" s="16"/>
      <c r="G374" s="16"/>
      <c r="H374" s="16"/>
      <c r="I374" s="16"/>
      <c r="J374" s="93"/>
      <c r="K374" s="93"/>
      <c r="L374" s="96"/>
      <c r="M374" s="93"/>
      <c r="N374" s="128"/>
      <c r="O374" s="96"/>
      <c r="P374" s="16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  <c r="AB374" s="94"/>
      <c r="AC374" s="94"/>
      <c r="AD374" s="94"/>
      <c r="AE374" s="94"/>
      <c r="AF374" s="94"/>
      <c r="AG374" s="94"/>
      <c r="AH374" s="94"/>
      <c r="AI374" s="96"/>
      <c r="AJ374" s="94"/>
      <c r="AK374" s="96"/>
      <c r="AL374" s="11"/>
      <c r="AM374" s="97"/>
      <c r="AN374" s="143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</row>
    <row r="375" spans="1:55" ht="15" customHeight="1">
      <c r="A375" s="142"/>
      <c r="B375" s="141"/>
      <c r="C375" s="149"/>
      <c r="D375" s="164"/>
      <c r="E375" s="165"/>
      <c r="F375" s="11"/>
      <c r="G375" s="11"/>
      <c r="H375" s="11"/>
      <c r="I375" s="11"/>
      <c r="J375" s="93"/>
      <c r="K375" s="93"/>
      <c r="L375" s="96"/>
      <c r="M375" s="93"/>
      <c r="N375" s="128"/>
      <c r="O375" s="96"/>
      <c r="P375" s="151"/>
      <c r="Q375" s="94"/>
      <c r="R375" s="94"/>
      <c r="S375" s="151"/>
      <c r="T375" s="151"/>
      <c r="U375" s="151"/>
      <c r="V375" s="151"/>
      <c r="W375" s="151"/>
      <c r="X375" s="152"/>
      <c r="Y375" s="151"/>
      <c r="Z375" s="151"/>
      <c r="AA375" s="151"/>
      <c r="AB375" s="151"/>
      <c r="AC375" s="151"/>
      <c r="AD375" s="94"/>
      <c r="AE375" s="94"/>
      <c r="AF375" s="94"/>
      <c r="AG375" s="151"/>
      <c r="AH375" s="151"/>
      <c r="AI375" s="96"/>
      <c r="AJ375" s="93"/>
      <c r="AK375" s="96"/>
      <c r="AL375" s="96"/>
      <c r="AM375" s="97"/>
      <c r="AN375" s="143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</row>
    <row r="376" spans="1:55" ht="15" customHeight="1">
      <c r="A376" s="142"/>
      <c r="B376" s="141"/>
      <c r="C376" s="149"/>
      <c r="D376" s="164"/>
      <c r="E376" s="11"/>
      <c r="F376" s="16"/>
      <c r="G376" s="11"/>
      <c r="H376" s="11"/>
      <c r="I376" s="11"/>
      <c r="J376" s="93"/>
      <c r="K376" s="93"/>
      <c r="L376" s="96"/>
      <c r="M376" s="94"/>
      <c r="N376" s="128"/>
      <c r="O376" s="96"/>
      <c r="P376" s="25"/>
      <c r="Q376" s="94"/>
      <c r="R376" s="94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94"/>
      <c r="AE376" s="94"/>
      <c r="AF376" s="94"/>
      <c r="AG376" s="25"/>
      <c r="AH376" s="25"/>
      <c r="AI376" s="96"/>
      <c r="AJ376" s="93"/>
      <c r="AK376" s="96"/>
      <c r="AL376" s="96"/>
      <c r="AM376" s="97"/>
      <c r="AN376" s="143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</row>
    <row r="377" spans="1:55" ht="15" customHeight="1">
      <c r="A377" s="142"/>
      <c r="B377" s="141"/>
      <c r="C377" s="149"/>
      <c r="D377" s="164"/>
      <c r="E377" s="11"/>
      <c r="F377" s="16"/>
      <c r="G377" s="16"/>
      <c r="H377" s="16"/>
      <c r="I377" s="16"/>
      <c r="J377" s="93"/>
      <c r="K377" s="93"/>
      <c r="L377" s="96"/>
      <c r="M377" s="94"/>
      <c r="N377" s="128"/>
      <c r="O377" s="96"/>
      <c r="P377" s="25"/>
      <c r="Q377" s="94"/>
      <c r="R377" s="94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94"/>
      <c r="AE377" s="94"/>
      <c r="AF377" s="94"/>
      <c r="AG377" s="25"/>
      <c r="AH377" s="25"/>
      <c r="AI377" s="96"/>
      <c r="AJ377" s="93"/>
      <c r="AK377" s="96"/>
      <c r="AL377" s="96"/>
      <c r="AM377" s="97"/>
      <c r="AN377" s="143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</row>
    <row r="378" spans="1:55" ht="15" customHeight="1">
      <c r="A378" s="142"/>
      <c r="B378" s="141"/>
      <c r="C378" s="149"/>
      <c r="D378" s="164"/>
      <c r="E378" s="11"/>
      <c r="F378" s="16"/>
      <c r="G378" s="16"/>
      <c r="H378" s="16"/>
      <c r="I378" s="16"/>
      <c r="J378" s="93"/>
      <c r="K378" s="93"/>
      <c r="L378" s="96"/>
      <c r="M378" s="93"/>
      <c r="N378" s="128"/>
      <c r="O378" s="96"/>
      <c r="P378" s="25"/>
      <c r="Q378" s="94"/>
      <c r="R378" s="94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94"/>
      <c r="AE378" s="94"/>
      <c r="AF378" s="94"/>
      <c r="AG378" s="25"/>
      <c r="AH378" s="25"/>
      <c r="AI378" s="96"/>
      <c r="AJ378" s="94"/>
      <c r="AK378" s="96"/>
      <c r="AL378" s="96"/>
      <c r="AM378" s="97"/>
      <c r="AN378" s="143"/>
      <c r="AO378" s="184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</row>
    <row r="379" spans="1:55" ht="15" customHeight="1">
      <c r="A379" s="142"/>
      <c r="B379" s="141"/>
      <c r="C379" s="149"/>
      <c r="D379" s="164"/>
      <c r="E379" s="11"/>
      <c r="F379" s="16"/>
      <c r="G379" s="16"/>
      <c r="H379" s="16"/>
      <c r="I379" s="16"/>
      <c r="J379" s="93"/>
      <c r="K379" s="93"/>
      <c r="L379" s="96"/>
      <c r="M379" s="93"/>
      <c r="N379" s="128"/>
      <c r="O379" s="96"/>
      <c r="P379" s="25"/>
      <c r="Q379" s="94"/>
      <c r="R379" s="94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94"/>
      <c r="AE379" s="94"/>
      <c r="AF379" s="94"/>
      <c r="AG379" s="25"/>
      <c r="AH379" s="25"/>
      <c r="AI379" s="96"/>
      <c r="AJ379" s="94"/>
      <c r="AK379" s="96"/>
      <c r="AL379" s="96"/>
      <c r="AM379" s="97"/>
      <c r="AN379" s="143"/>
      <c r="AO379" s="184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</row>
    <row r="380" spans="1:55" ht="15" customHeight="1">
      <c r="A380" s="142"/>
      <c r="B380" s="141"/>
      <c r="C380" s="149"/>
      <c r="D380" s="164"/>
      <c r="E380" s="11"/>
      <c r="F380" s="16"/>
      <c r="G380" s="16"/>
      <c r="H380" s="16"/>
      <c r="I380" s="16"/>
      <c r="J380" s="93"/>
      <c r="K380" s="93"/>
      <c r="L380" s="96"/>
      <c r="M380" s="93"/>
      <c r="N380" s="128"/>
      <c r="O380" s="96"/>
      <c r="P380" s="25"/>
      <c r="Q380" s="94"/>
      <c r="R380" s="94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94"/>
      <c r="AE380" s="94"/>
      <c r="AF380" s="94"/>
      <c r="AG380" s="25"/>
      <c r="AH380" s="25"/>
      <c r="AI380" s="96"/>
      <c r="AJ380" s="94"/>
      <c r="AK380" s="96"/>
      <c r="AL380" s="96"/>
      <c r="AM380" s="97"/>
      <c r="AN380" s="143"/>
      <c r="AO380" s="184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</row>
    <row r="381" spans="1:55" ht="15" customHeight="1">
      <c r="A381" s="142"/>
      <c r="B381" s="166"/>
      <c r="C381" s="144"/>
      <c r="D381" s="145"/>
      <c r="E381" s="11"/>
      <c r="F381" s="16"/>
      <c r="G381" s="16"/>
      <c r="H381" s="16"/>
      <c r="I381" s="16"/>
      <c r="J381" s="93"/>
      <c r="K381" s="93"/>
      <c r="L381" s="96"/>
      <c r="M381" s="94"/>
      <c r="N381" s="128"/>
      <c r="O381" s="96"/>
      <c r="P381" s="25"/>
      <c r="Q381" s="26"/>
      <c r="R381" s="26"/>
      <c r="S381" s="26"/>
      <c r="T381" s="25"/>
      <c r="U381" s="26"/>
      <c r="V381" s="26"/>
      <c r="W381" s="26"/>
      <c r="X381" s="26"/>
      <c r="Y381" s="25"/>
      <c r="Z381" s="25"/>
      <c r="AA381" s="25"/>
      <c r="AB381" s="26"/>
      <c r="AC381" s="25"/>
      <c r="AD381" s="26"/>
      <c r="AE381" s="26"/>
      <c r="AF381" s="26"/>
      <c r="AG381" s="25"/>
      <c r="AH381" s="25"/>
      <c r="AI381" s="96"/>
      <c r="AJ381" s="94"/>
      <c r="AK381" s="96"/>
      <c r="AL381" s="24"/>
      <c r="AM381" s="97"/>
      <c r="AN381" s="143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</row>
    <row r="382" spans="1:55" ht="15" customHeight="1">
      <c r="A382" s="142"/>
      <c r="B382" s="166"/>
      <c r="C382" s="144"/>
      <c r="D382" s="145"/>
      <c r="E382" s="11"/>
      <c r="F382" s="16"/>
      <c r="G382" s="16"/>
      <c r="H382" s="16"/>
      <c r="I382" s="16"/>
      <c r="J382" s="93"/>
      <c r="K382" s="93"/>
      <c r="L382" s="96"/>
      <c r="M382" s="94"/>
      <c r="N382" s="128"/>
      <c r="O382" s="96"/>
      <c r="P382" s="25"/>
      <c r="Q382" s="26"/>
      <c r="R382" s="26"/>
      <c r="S382" s="26"/>
      <c r="T382" s="26"/>
      <c r="U382" s="26"/>
      <c r="V382" s="26"/>
      <c r="W382" s="26"/>
      <c r="X382" s="26"/>
      <c r="Y382" s="25"/>
      <c r="Z382" s="25"/>
      <c r="AA382" s="25"/>
      <c r="AB382" s="26"/>
      <c r="AC382" s="25"/>
      <c r="AD382" s="26"/>
      <c r="AE382" s="26"/>
      <c r="AF382" s="26"/>
      <c r="AG382" s="25"/>
      <c r="AH382" s="25"/>
      <c r="AI382" s="96"/>
      <c r="AJ382" s="94"/>
      <c r="AK382" s="96"/>
      <c r="AL382" s="24"/>
      <c r="AM382" s="97"/>
      <c r="AN382" s="143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</row>
    <row r="383" spans="1:55" ht="15" customHeight="1">
      <c r="A383" s="142"/>
      <c r="B383" s="166"/>
      <c r="C383" s="144"/>
      <c r="D383" s="145"/>
      <c r="E383" s="11"/>
      <c r="F383" s="16"/>
      <c r="G383" s="16"/>
      <c r="H383" s="16"/>
      <c r="I383" s="16"/>
      <c r="J383" s="93"/>
      <c r="K383" s="93"/>
      <c r="L383" s="96"/>
      <c r="M383" s="94"/>
      <c r="N383" s="128"/>
      <c r="O383" s="96"/>
      <c r="P383" s="25"/>
      <c r="Q383" s="26"/>
      <c r="R383" s="26"/>
      <c r="S383" s="26"/>
      <c r="T383" s="25"/>
      <c r="U383" s="26"/>
      <c r="V383" s="26"/>
      <c r="W383" s="26"/>
      <c r="X383" s="26"/>
      <c r="Y383" s="25"/>
      <c r="Z383" s="25"/>
      <c r="AA383" s="25"/>
      <c r="AB383" s="26"/>
      <c r="AC383" s="25"/>
      <c r="AD383" s="25"/>
      <c r="AE383" s="26"/>
      <c r="AF383" s="26"/>
      <c r="AG383" s="25"/>
      <c r="AH383" s="25"/>
      <c r="AI383" s="96"/>
      <c r="AJ383" s="94"/>
      <c r="AK383" s="96"/>
      <c r="AL383" s="24"/>
      <c r="AM383" s="97"/>
      <c r="AN383" s="14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</row>
    <row r="384" spans="1:55" ht="15" customHeight="1">
      <c r="A384" s="142"/>
      <c r="B384" s="141"/>
      <c r="C384" s="149"/>
      <c r="D384" s="164"/>
      <c r="E384" s="165"/>
      <c r="F384" s="11"/>
      <c r="G384" s="11"/>
      <c r="H384" s="11"/>
      <c r="I384" s="11"/>
      <c r="J384" s="93"/>
      <c r="K384" s="93"/>
      <c r="L384" s="96"/>
      <c r="M384" s="93"/>
      <c r="N384" s="128"/>
      <c r="O384" s="96"/>
      <c r="P384" s="151"/>
      <c r="Q384" s="94"/>
      <c r="R384" s="94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  <c r="AC384" s="151"/>
      <c r="AD384" s="94"/>
      <c r="AE384" s="94"/>
      <c r="AF384" s="94"/>
      <c r="AG384" s="151"/>
      <c r="AH384" s="151"/>
      <c r="AI384" s="96"/>
      <c r="AJ384" s="93"/>
      <c r="AK384" s="96"/>
      <c r="AL384" s="96"/>
      <c r="AM384" s="97"/>
      <c r="AN384" s="143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</row>
    <row r="385" spans="1:55" ht="15" customHeight="1">
      <c r="A385" s="142"/>
      <c r="B385" s="141"/>
      <c r="C385" s="149"/>
      <c r="D385" s="164"/>
      <c r="E385" s="165"/>
      <c r="F385" s="11"/>
      <c r="G385" s="11"/>
      <c r="H385" s="11"/>
      <c r="I385" s="16"/>
      <c r="J385" s="93"/>
      <c r="K385" s="93"/>
      <c r="L385" s="96"/>
      <c r="M385" s="93"/>
      <c r="N385" s="128"/>
      <c r="O385" s="96"/>
      <c r="P385" s="151"/>
      <c r="Q385" s="94"/>
      <c r="R385" s="94"/>
      <c r="S385" s="152"/>
      <c r="T385" s="152"/>
      <c r="U385" s="151"/>
      <c r="V385" s="151"/>
      <c r="W385" s="151"/>
      <c r="X385" s="152"/>
      <c r="Y385" s="151"/>
      <c r="Z385" s="151"/>
      <c r="AA385" s="151"/>
      <c r="AB385" s="151"/>
      <c r="AC385" s="151"/>
      <c r="AD385" s="94"/>
      <c r="AE385" s="94"/>
      <c r="AF385" s="94"/>
      <c r="AG385" s="151"/>
      <c r="AH385" s="151"/>
      <c r="AI385" s="96"/>
      <c r="AJ385" s="93"/>
      <c r="AK385" s="96"/>
      <c r="AL385" s="96"/>
      <c r="AM385" s="97"/>
      <c r="AN385" s="143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</row>
    <row r="386" spans="1:55" ht="15" customHeight="1">
      <c r="A386" s="142"/>
      <c r="B386" s="141"/>
      <c r="C386" s="149"/>
      <c r="D386" s="164"/>
      <c r="E386" s="11"/>
      <c r="F386" s="16"/>
      <c r="G386" s="11"/>
      <c r="H386" s="11"/>
      <c r="I386" s="16"/>
      <c r="J386" s="93"/>
      <c r="K386" s="93"/>
      <c r="L386" s="96"/>
      <c r="M386" s="93"/>
      <c r="N386" s="128"/>
      <c r="O386" s="96"/>
      <c r="P386" s="25"/>
      <c r="Q386" s="94"/>
      <c r="R386" s="94"/>
      <c r="S386" s="25"/>
      <c r="T386" s="25"/>
      <c r="U386" s="26"/>
      <c r="V386" s="26"/>
      <c r="W386" s="26"/>
      <c r="X386" s="25"/>
      <c r="Y386" s="25"/>
      <c r="Z386" s="25"/>
      <c r="AA386" s="25"/>
      <c r="AB386" s="25"/>
      <c r="AC386" s="25"/>
      <c r="AD386" s="94"/>
      <c r="AE386" s="94"/>
      <c r="AF386" s="94"/>
      <c r="AG386" s="25"/>
      <c r="AH386" s="25"/>
      <c r="AI386" s="96"/>
      <c r="AJ386" s="94"/>
      <c r="AK386" s="96"/>
      <c r="AL386" s="96"/>
      <c r="AM386" s="97"/>
      <c r="AN386" s="143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</row>
    <row r="387" spans="1:55" ht="15" customHeight="1">
      <c r="A387" s="142"/>
      <c r="B387" s="141"/>
      <c r="C387" s="149"/>
      <c r="D387" s="164"/>
      <c r="E387" s="11"/>
      <c r="F387" s="16"/>
      <c r="G387" s="11"/>
      <c r="H387" s="11"/>
      <c r="I387" s="16"/>
      <c r="J387" s="93"/>
      <c r="K387" s="93"/>
      <c r="L387" s="96"/>
      <c r="M387" s="93"/>
      <c r="N387" s="128"/>
      <c r="O387" s="96"/>
      <c r="P387" s="25"/>
      <c r="Q387" s="94"/>
      <c r="R387" s="94"/>
      <c r="S387" s="25"/>
      <c r="T387" s="25"/>
      <c r="U387" s="26"/>
      <c r="V387" s="26"/>
      <c r="W387" s="26"/>
      <c r="X387" s="25"/>
      <c r="Y387" s="25"/>
      <c r="Z387" s="25"/>
      <c r="AA387" s="25"/>
      <c r="AB387" s="25"/>
      <c r="AC387" s="25"/>
      <c r="AD387" s="94"/>
      <c r="AE387" s="94"/>
      <c r="AF387" s="94"/>
      <c r="AG387" s="25"/>
      <c r="AH387" s="25"/>
      <c r="AI387" s="96"/>
      <c r="AJ387" s="94"/>
      <c r="AK387" s="96"/>
      <c r="AL387" s="96"/>
      <c r="AM387" s="97"/>
      <c r="AN387" s="143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</row>
    <row r="388" spans="1:55" ht="15" customHeight="1">
      <c r="A388" s="142"/>
      <c r="B388" s="141"/>
      <c r="C388" s="149"/>
      <c r="D388" s="164"/>
      <c r="E388" s="11"/>
      <c r="F388" s="16"/>
      <c r="G388" s="11"/>
      <c r="H388" s="11"/>
      <c r="I388" s="16"/>
      <c r="J388" s="93"/>
      <c r="K388" s="93"/>
      <c r="L388" s="96"/>
      <c r="M388" s="93"/>
      <c r="N388" s="128"/>
      <c r="O388" s="96"/>
      <c r="P388" s="25"/>
      <c r="Q388" s="94"/>
      <c r="R388" s="94"/>
      <c r="S388" s="25"/>
      <c r="T388" s="25"/>
      <c r="U388" s="26"/>
      <c r="V388" s="26"/>
      <c r="W388" s="26"/>
      <c r="X388" s="25"/>
      <c r="Y388" s="25"/>
      <c r="Z388" s="25"/>
      <c r="AA388" s="25"/>
      <c r="AB388" s="25"/>
      <c r="AC388" s="25"/>
      <c r="AD388" s="94"/>
      <c r="AE388" s="94"/>
      <c r="AF388" s="94"/>
      <c r="AG388" s="25"/>
      <c r="AH388" s="25"/>
      <c r="AI388" s="96"/>
      <c r="AJ388" s="94"/>
      <c r="AK388" s="96"/>
      <c r="AL388" s="96"/>
      <c r="AM388" s="97"/>
      <c r="AN388" s="143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</row>
    <row r="389" spans="1:55" ht="15" customHeight="1">
      <c r="A389" s="142"/>
      <c r="B389" s="141"/>
      <c r="C389" s="149"/>
      <c r="D389" s="164"/>
      <c r="E389" s="11"/>
      <c r="F389" s="16"/>
      <c r="G389" s="11"/>
      <c r="H389" s="11"/>
      <c r="I389" s="16"/>
      <c r="J389" s="93"/>
      <c r="K389" s="93"/>
      <c r="L389" s="96"/>
      <c r="M389" s="93"/>
      <c r="N389" s="128"/>
      <c r="O389" s="96"/>
      <c r="P389" s="25"/>
      <c r="Q389" s="94"/>
      <c r="R389" s="94"/>
      <c r="S389" s="25"/>
      <c r="T389" s="25"/>
      <c r="U389" s="26"/>
      <c r="V389" s="26"/>
      <c r="W389" s="26"/>
      <c r="X389" s="25"/>
      <c r="Y389" s="25"/>
      <c r="Z389" s="25"/>
      <c r="AA389" s="25"/>
      <c r="AB389" s="25"/>
      <c r="AC389" s="25"/>
      <c r="AD389" s="94"/>
      <c r="AE389" s="94"/>
      <c r="AF389" s="94"/>
      <c r="AG389" s="25"/>
      <c r="AH389" s="25"/>
      <c r="AI389" s="96"/>
      <c r="AJ389" s="94"/>
      <c r="AK389" s="96"/>
      <c r="AL389" s="96"/>
      <c r="AM389" s="97"/>
      <c r="AN389" s="143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</row>
    <row r="390" spans="1:55" ht="15" customHeight="1">
      <c r="A390" s="142"/>
      <c r="B390" s="141"/>
      <c r="C390" s="149"/>
      <c r="D390" s="164"/>
      <c r="E390" s="11"/>
      <c r="F390" s="16"/>
      <c r="G390" s="11"/>
      <c r="H390" s="11"/>
      <c r="I390" s="16"/>
      <c r="J390" s="93"/>
      <c r="K390" s="93"/>
      <c r="L390" s="96"/>
      <c r="M390" s="93"/>
      <c r="N390" s="128"/>
      <c r="O390" s="96"/>
      <c r="P390" s="25"/>
      <c r="Q390" s="94"/>
      <c r="R390" s="94"/>
      <c r="S390" s="25"/>
      <c r="T390" s="26"/>
      <c r="U390" s="26"/>
      <c r="V390" s="26"/>
      <c r="W390" s="26"/>
      <c r="X390" s="26"/>
      <c r="Y390" s="25"/>
      <c r="Z390" s="25"/>
      <c r="AA390" s="25"/>
      <c r="AB390" s="25"/>
      <c r="AC390" s="25"/>
      <c r="AD390" s="94"/>
      <c r="AE390" s="94"/>
      <c r="AF390" s="94"/>
      <c r="AG390" s="25"/>
      <c r="AH390" s="25"/>
      <c r="AI390" s="96"/>
      <c r="AJ390" s="94"/>
      <c r="AK390" s="96"/>
      <c r="AL390" s="96"/>
      <c r="AM390" s="97"/>
      <c r="AN390" s="143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</row>
    <row r="391" spans="1:55" ht="15" customHeight="1">
      <c r="A391" s="142"/>
      <c r="B391" s="141"/>
      <c r="C391" s="149"/>
      <c r="D391" s="164"/>
      <c r="E391" s="11"/>
      <c r="F391" s="16"/>
      <c r="G391" s="11"/>
      <c r="H391" s="11"/>
      <c r="I391" s="16"/>
      <c r="J391" s="93"/>
      <c r="K391" s="93"/>
      <c r="L391" s="96"/>
      <c r="M391" s="93"/>
      <c r="N391" s="128"/>
      <c r="O391" s="96"/>
      <c r="P391" s="25"/>
      <c r="Q391" s="94"/>
      <c r="R391" s="94"/>
      <c r="S391" s="25"/>
      <c r="T391" s="25"/>
      <c r="U391" s="26"/>
      <c r="V391" s="26"/>
      <c r="W391" s="26"/>
      <c r="X391" s="25"/>
      <c r="Y391" s="25"/>
      <c r="Z391" s="25"/>
      <c r="AA391" s="25"/>
      <c r="AB391" s="25"/>
      <c r="AC391" s="25"/>
      <c r="AD391" s="94"/>
      <c r="AE391" s="94"/>
      <c r="AF391" s="94"/>
      <c r="AG391" s="25"/>
      <c r="AH391" s="25"/>
      <c r="AI391" s="96"/>
      <c r="AJ391" s="94"/>
      <c r="AK391" s="96"/>
      <c r="AL391" s="96"/>
      <c r="AM391" s="97"/>
      <c r="AN391" s="143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</row>
    <row r="392" spans="1:55" ht="15" customHeight="1">
      <c r="A392" s="142"/>
      <c r="B392" s="141"/>
      <c r="C392" s="149"/>
      <c r="D392" s="164"/>
      <c r="E392" s="11"/>
      <c r="F392" s="16"/>
      <c r="G392" s="16"/>
      <c r="H392" s="11"/>
      <c r="I392" s="16"/>
      <c r="J392" s="93"/>
      <c r="K392" s="93"/>
      <c r="L392" s="96"/>
      <c r="M392" s="94"/>
      <c r="N392" s="128"/>
      <c r="O392" s="96"/>
      <c r="P392" s="25"/>
      <c r="Q392" s="94"/>
      <c r="R392" s="94"/>
      <c r="S392" s="25"/>
      <c r="T392" s="25"/>
      <c r="U392" s="26"/>
      <c r="V392" s="26"/>
      <c r="W392" s="26"/>
      <c r="X392" s="25"/>
      <c r="Y392" s="25"/>
      <c r="Z392" s="25"/>
      <c r="AA392" s="25"/>
      <c r="AB392" s="25"/>
      <c r="AC392" s="25"/>
      <c r="AD392" s="94"/>
      <c r="AE392" s="94"/>
      <c r="AF392" s="94"/>
      <c r="AG392" s="25"/>
      <c r="AH392" s="25"/>
      <c r="AI392" s="96"/>
      <c r="AJ392" s="94"/>
      <c r="AK392" s="96"/>
      <c r="AL392" s="96"/>
      <c r="AM392" s="97"/>
      <c r="AN392" s="143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</row>
    <row r="393" spans="1:55" ht="15" customHeight="1">
      <c r="A393" s="142"/>
      <c r="B393" s="141"/>
      <c r="C393" s="149"/>
      <c r="D393" s="164"/>
      <c r="E393" s="11"/>
      <c r="F393" s="16"/>
      <c r="G393" s="16"/>
      <c r="H393" s="11"/>
      <c r="I393" s="16"/>
      <c r="J393" s="93"/>
      <c r="K393" s="93"/>
      <c r="L393" s="96"/>
      <c r="M393" s="94"/>
      <c r="N393" s="128"/>
      <c r="O393" s="96"/>
      <c r="P393" s="25"/>
      <c r="Q393" s="94"/>
      <c r="R393" s="94"/>
      <c r="S393" s="25"/>
      <c r="T393" s="25"/>
      <c r="U393" s="26"/>
      <c r="V393" s="26"/>
      <c r="W393" s="26"/>
      <c r="X393" s="25"/>
      <c r="Y393" s="25"/>
      <c r="Z393" s="25"/>
      <c r="AA393" s="25"/>
      <c r="AB393" s="25"/>
      <c r="AC393" s="25"/>
      <c r="AD393" s="94"/>
      <c r="AE393" s="94"/>
      <c r="AF393" s="94"/>
      <c r="AG393" s="25"/>
      <c r="AH393" s="25"/>
      <c r="AI393" s="96"/>
      <c r="AJ393" s="94"/>
      <c r="AK393" s="96"/>
      <c r="AL393" s="96"/>
      <c r="AM393" s="97"/>
      <c r="AN393" s="14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</row>
    <row r="394" spans="1:55" ht="15" customHeight="1">
      <c r="A394" s="142"/>
      <c r="B394" s="141"/>
      <c r="C394" s="149"/>
      <c r="D394" s="164"/>
      <c r="E394" s="11"/>
      <c r="F394" s="16"/>
      <c r="G394" s="16"/>
      <c r="H394" s="11"/>
      <c r="I394" s="16"/>
      <c r="J394" s="93"/>
      <c r="K394" s="93"/>
      <c r="L394" s="96"/>
      <c r="M394" s="94"/>
      <c r="N394" s="128"/>
      <c r="O394" s="96"/>
      <c r="P394" s="25"/>
      <c r="Q394" s="94"/>
      <c r="R394" s="94"/>
      <c r="S394" s="25"/>
      <c r="T394" s="25"/>
      <c r="U394" s="26"/>
      <c r="V394" s="26"/>
      <c r="W394" s="26"/>
      <c r="X394" s="25"/>
      <c r="Y394" s="25"/>
      <c r="Z394" s="25"/>
      <c r="AA394" s="25"/>
      <c r="AB394" s="25"/>
      <c r="AC394" s="25"/>
      <c r="AD394" s="94"/>
      <c r="AE394" s="94"/>
      <c r="AF394" s="94"/>
      <c r="AG394" s="25"/>
      <c r="AH394" s="25"/>
      <c r="AI394" s="96"/>
      <c r="AJ394" s="94"/>
      <c r="AK394" s="96"/>
      <c r="AL394" s="96"/>
      <c r="AM394" s="97"/>
      <c r="AN394" s="143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</row>
    <row r="395" spans="1:55" ht="15" customHeight="1">
      <c r="A395" s="142"/>
      <c r="B395" s="141"/>
      <c r="C395" s="149"/>
      <c r="D395" s="164"/>
      <c r="E395" s="11"/>
      <c r="F395" s="16"/>
      <c r="G395" s="16"/>
      <c r="H395" s="11"/>
      <c r="I395" s="16"/>
      <c r="J395" s="93"/>
      <c r="K395" s="93"/>
      <c r="L395" s="96"/>
      <c r="M395" s="94"/>
      <c r="N395" s="128"/>
      <c r="O395" s="96"/>
      <c r="P395" s="25"/>
      <c r="Q395" s="94"/>
      <c r="R395" s="94"/>
      <c r="S395" s="25"/>
      <c r="T395" s="25"/>
      <c r="U395" s="26"/>
      <c r="V395" s="26"/>
      <c r="W395" s="26"/>
      <c r="X395" s="26"/>
      <c r="Y395" s="25"/>
      <c r="Z395" s="25"/>
      <c r="AA395" s="25"/>
      <c r="AB395" s="25"/>
      <c r="AC395" s="25"/>
      <c r="AD395" s="94"/>
      <c r="AE395" s="94"/>
      <c r="AF395" s="94"/>
      <c r="AG395" s="25"/>
      <c r="AH395" s="25"/>
      <c r="AI395" s="96"/>
      <c r="AJ395" s="94"/>
      <c r="AK395" s="96"/>
      <c r="AL395" s="96"/>
      <c r="AM395" s="97"/>
      <c r="AN395" s="143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</row>
    <row r="396" spans="1:55" ht="15" customHeight="1">
      <c r="A396" s="142"/>
      <c r="B396" s="141"/>
      <c r="C396" s="149"/>
      <c r="D396" s="164"/>
      <c r="E396" s="11"/>
      <c r="F396" s="16"/>
      <c r="G396" s="16"/>
      <c r="H396" s="11"/>
      <c r="I396" s="16"/>
      <c r="J396" s="93"/>
      <c r="K396" s="93"/>
      <c r="L396" s="96"/>
      <c r="M396" s="94"/>
      <c r="N396" s="128"/>
      <c r="O396" s="96"/>
      <c r="P396" s="25"/>
      <c r="Q396" s="94"/>
      <c r="R396" s="94"/>
      <c r="S396" s="25"/>
      <c r="T396" s="25"/>
      <c r="U396" s="25"/>
      <c r="V396" s="25"/>
      <c r="W396" s="25"/>
      <c r="X396" s="26"/>
      <c r="Y396" s="25"/>
      <c r="Z396" s="25"/>
      <c r="AA396" s="25"/>
      <c r="AB396" s="26"/>
      <c r="AC396" s="25"/>
      <c r="AD396" s="94"/>
      <c r="AE396" s="94"/>
      <c r="AF396" s="94"/>
      <c r="AG396" s="25"/>
      <c r="AH396" s="25"/>
      <c r="AI396" s="96"/>
      <c r="AJ396" s="94"/>
      <c r="AK396" s="96"/>
      <c r="AL396" s="96"/>
      <c r="AM396" s="97"/>
      <c r="AN396" s="143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</row>
    <row r="397" spans="1:55" ht="15" customHeight="1">
      <c r="A397" s="142"/>
      <c r="B397" s="141"/>
      <c r="C397" s="149"/>
      <c r="D397" s="164"/>
      <c r="E397" s="165"/>
      <c r="F397" s="11"/>
      <c r="G397" s="11"/>
      <c r="H397" s="11"/>
      <c r="I397" s="11"/>
      <c r="J397" s="93"/>
      <c r="K397" s="93"/>
      <c r="L397" s="96"/>
      <c r="M397" s="93"/>
      <c r="N397" s="128"/>
      <c r="O397" s="96"/>
      <c r="P397" s="151"/>
      <c r="Q397" s="94"/>
      <c r="R397" s="94"/>
      <c r="S397" s="94"/>
      <c r="T397" s="94"/>
      <c r="U397" s="151"/>
      <c r="V397" s="151"/>
      <c r="W397" s="151"/>
      <c r="X397" s="151"/>
      <c r="Y397" s="151"/>
      <c r="Z397" s="151"/>
      <c r="AA397" s="151"/>
      <c r="AB397" s="151"/>
      <c r="AC397" s="151"/>
      <c r="AD397" s="94"/>
      <c r="AE397" s="94"/>
      <c r="AF397" s="94"/>
      <c r="AG397" s="151"/>
      <c r="AH397" s="151"/>
      <c r="AI397" s="96"/>
      <c r="AJ397" s="93"/>
      <c r="AK397" s="96"/>
      <c r="AL397" s="96"/>
      <c r="AM397" s="97"/>
      <c r="AN397" s="143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</row>
    <row r="398" spans="1:55" ht="15" customHeight="1">
      <c r="A398" s="142"/>
      <c r="B398" s="141"/>
      <c r="C398" s="149"/>
      <c r="D398" s="164"/>
      <c r="E398" s="11"/>
      <c r="F398" s="16"/>
      <c r="G398" s="11"/>
      <c r="H398" s="11"/>
      <c r="I398" s="11"/>
      <c r="J398" s="93"/>
      <c r="K398" s="93"/>
      <c r="L398" s="96"/>
      <c r="M398" s="93"/>
      <c r="N398" s="128"/>
      <c r="O398" s="96"/>
      <c r="P398" s="25"/>
      <c r="Q398" s="94"/>
      <c r="R398" s="94"/>
      <c r="S398" s="94"/>
      <c r="T398" s="94"/>
      <c r="U398" s="25"/>
      <c r="V398" s="25"/>
      <c r="W398" s="25"/>
      <c r="X398" s="25"/>
      <c r="Y398" s="25"/>
      <c r="Z398" s="25"/>
      <c r="AA398" s="25"/>
      <c r="AB398" s="25"/>
      <c r="AC398" s="25"/>
      <c r="AD398" s="94"/>
      <c r="AE398" s="94"/>
      <c r="AF398" s="94"/>
      <c r="AG398" s="25"/>
      <c r="AH398" s="25"/>
      <c r="AI398" s="96"/>
      <c r="AJ398" s="93"/>
      <c r="AK398" s="96"/>
      <c r="AL398" s="96"/>
      <c r="AM398" s="97"/>
      <c r="AN398" s="143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</row>
    <row r="399" spans="1:55" ht="15" customHeight="1">
      <c r="A399" s="142"/>
      <c r="B399" s="141"/>
      <c r="C399" s="149"/>
      <c r="D399" s="164"/>
      <c r="E399" s="220"/>
      <c r="F399" s="16"/>
      <c r="G399" s="16"/>
      <c r="H399" s="16"/>
      <c r="I399" s="16"/>
      <c r="J399" s="93"/>
      <c r="K399" s="93"/>
      <c r="L399" s="96"/>
      <c r="M399" s="93"/>
      <c r="N399" s="128"/>
      <c r="O399" s="96"/>
      <c r="P399" s="25"/>
      <c r="Q399" s="94"/>
      <c r="R399" s="94"/>
      <c r="S399" s="94"/>
      <c r="T399" s="94"/>
      <c r="U399" s="25"/>
      <c r="V399" s="25"/>
      <c r="W399" s="25"/>
      <c r="X399" s="25"/>
      <c r="Y399" s="25"/>
      <c r="Z399" s="25"/>
      <c r="AA399" s="25"/>
      <c r="AB399" s="25"/>
      <c r="AC399" s="25"/>
      <c r="AD399" s="94"/>
      <c r="AE399" s="94"/>
      <c r="AF399" s="94"/>
      <c r="AG399" s="25"/>
      <c r="AH399" s="25"/>
      <c r="AI399" s="96"/>
      <c r="AJ399" s="93"/>
      <c r="AK399" s="96"/>
      <c r="AL399" s="96"/>
      <c r="AM399" s="97"/>
      <c r="AN399" s="143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</row>
    <row r="400" spans="1:55" ht="15" customHeight="1">
      <c r="A400" s="142"/>
      <c r="B400" s="141"/>
      <c r="C400" s="149"/>
      <c r="D400" s="164"/>
      <c r="E400" s="220"/>
      <c r="F400" s="16"/>
      <c r="G400" s="16"/>
      <c r="H400" s="16"/>
      <c r="I400" s="16"/>
      <c r="J400" s="93"/>
      <c r="K400" s="93"/>
      <c r="L400" s="96"/>
      <c r="M400" s="93"/>
      <c r="N400" s="128"/>
      <c r="O400" s="96"/>
      <c r="P400" s="25"/>
      <c r="Q400" s="94"/>
      <c r="R400" s="94"/>
      <c r="S400" s="94"/>
      <c r="T400" s="94"/>
      <c r="U400" s="25"/>
      <c r="V400" s="25"/>
      <c r="W400" s="25"/>
      <c r="X400" s="25"/>
      <c r="Y400" s="25"/>
      <c r="Z400" s="25"/>
      <c r="AA400" s="25"/>
      <c r="AB400" s="25"/>
      <c r="AC400" s="25"/>
      <c r="AD400" s="94"/>
      <c r="AE400" s="94"/>
      <c r="AF400" s="94"/>
      <c r="AG400" s="25"/>
      <c r="AH400" s="25"/>
      <c r="AI400" s="96"/>
      <c r="AJ400" s="93"/>
      <c r="AK400" s="96"/>
      <c r="AL400" s="96"/>
      <c r="AM400" s="97"/>
      <c r="AN400" s="143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</row>
    <row r="401" spans="1:55" ht="15" customHeight="1">
      <c r="A401" s="142"/>
      <c r="B401" s="141"/>
      <c r="C401" s="149"/>
      <c r="D401" s="164"/>
      <c r="E401" s="11"/>
      <c r="F401" s="16"/>
      <c r="G401" s="16"/>
      <c r="H401" s="16"/>
      <c r="I401" s="16"/>
      <c r="J401" s="93"/>
      <c r="K401" s="93"/>
      <c r="L401" s="96"/>
      <c r="M401" s="93"/>
      <c r="N401" s="128"/>
      <c r="O401" s="96"/>
      <c r="P401" s="25"/>
      <c r="Q401" s="94"/>
      <c r="R401" s="94"/>
      <c r="S401" s="94"/>
      <c r="T401" s="94"/>
      <c r="U401" s="25"/>
      <c r="V401" s="25"/>
      <c r="W401" s="25"/>
      <c r="X401" s="25"/>
      <c r="Y401" s="25"/>
      <c r="Z401" s="25"/>
      <c r="AA401" s="25"/>
      <c r="AB401" s="25"/>
      <c r="AC401" s="25"/>
      <c r="AD401" s="94"/>
      <c r="AE401" s="94"/>
      <c r="AF401" s="94"/>
      <c r="AG401" s="25"/>
      <c r="AH401" s="25"/>
      <c r="AI401" s="96"/>
      <c r="AJ401" s="93"/>
      <c r="AK401" s="96"/>
      <c r="AL401" s="96"/>
      <c r="AM401" s="97"/>
      <c r="AN401" s="143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</row>
    <row r="402" spans="1:55" ht="15" customHeight="1">
      <c r="A402" s="142"/>
      <c r="B402" s="141"/>
      <c r="C402" s="149"/>
      <c r="D402" s="164"/>
      <c r="E402" s="11"/>
      <c r="F402" s="16"/>
      <c r="G402" s="16"/>
      <c r="H402" s="16"/>
      <c r="I402" s="16"/>
      <c r="J402" s="93"/>
      <c r="K402" s="93"/>
      <c r="L402" s="96"/>
      <c r="M402" s="93"/>
      <c r="N402" s="128"/>
      <c r="O402" s="96"/>
      <c r="P402" s="25"/>
      <c r="Q402" s="94"/>
      <c r="R402" s="94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94"/>
      <c r="AE402" s="94"/>
      <c r="AF402" s="94"/>
      <c r="AG402" s="25"/>
      <c r="AH402" s="25"/>
      <c r="AI402" s="96"/>
      <c r="AJ402" s="93"/>
      <c r="AK402" s="96"/>
      <c r="AL402" s="96"/>
      <c r="AM402" s="97"/>
      <c r="AN402" s="143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</row>
    <row r="403" spans="1:55" ht="15" customHeight="1">
      <c r="A403" s="142"/>
      <c r="B403" s="141"/>
      <c r="C403" s="149"/>
      <c r="D403" s="164"/>
      <c r="E403" s="11"/>
      <c r="F403" s="16"/>
      <c r="G403" s="16"/>
      <c r="H403" s="16"/>
      <c r="I403" s="16"/>
      <c r="J403" s="93"/>
      <c r="K403" s="93"/>
      <c r="L403" s="96"/>
      <c r="M403" s="93"/>
      <c r="N403" s="128"/>
      <c r="O403" s="96"/>
      <c r="P403" s="25"/>
      <c r="Q403" s="94"/>
      <c r="R403" s="94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94"/>
      <c r="AE403" s="94"/>
      <c r="AF403" s="94"/>
      <c r="AG403" s="25"/>
      <c r="AH403" s="25"/>
      <c r="AI403" s="96"/>
      <c r="AJ403" s="93"/>
      <c r="AK403" s="96"/>
      <c r="AL403" s="96"/>
      <c r="AM403" s="97"/>
      <c r="AN403" s="14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</row>
    <row r="404" spans="1:55" ht="15" customHeight="1">
      <c r="A404" s="142"/>
      <c r="B404" s="141"/>
      <c r="C404" s="149"/>
      <c r="D404" s="164"/>
      <c r="E404" s="11"/>
      <c r="F404" s="16"/>
      <c r="G404" s="16"/>
      <c r="H404" s="16"/>
      <c r="I404" s="16"/>
      <c r="J404" s="93"/>
      <c r="K404" s="93"/>
      <c r="L404" s="96"/>
      <c r="M404" s="93"/>
      <c r="N404" s="128"/>
      <c r="O404" s="96"/>
      <c r="P404" s="25"/>
      <c r="Q404" s="94"/>
      <c r="R404" s="94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94"/>
      <c r="AE404" s="94"/>
      <c r="AF404" s="94"/>
      <c r="AG404" s="25"/>
      <c r="AH404" s="25"/>
      <c r="AI404" s="96"/>
      <c r="AJ404" s="93"/>
      <c r="AK404" s="96"/>
      <c r="AL404" s="96"/>
      <c r="AM404" s="97"/>
      <c r="AN404" s="143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</row>
    <row r="405" spans="1:55" ht="15" customHeight="1">
      <c r="A405" s="142"/>
      <c r="B405" s="141"/>
      <c r="C405" s="149"/>
      <c r="D405" s="164"/>
      <c r="E405" s="165"/>
      <c r="F405" s="11"/>
      <c r="G405" s="11"/>
      <c r="H405" s="11"/>
      <c r="I405" s="11"/>
      <c r="J405" s="93"/>
      <c r="K405" s="93"/>
      <c r="L405" s="96"/>
      <c r="M405" s="93"/>
      <c r="N405" s="128"/>
      <c r="O405" s="96"/>
      <c r="P405" s="151"/>
      <c r="Q405" s="94"/>
      <c r="R405" s="94"/>
      <c r="S405" s="94"/>
      <c r="T405" s="94"/>
      <c r="U405" s="151"/>
      <c r="V405" s="151"/>
      <c r="W405" s="151"/>
      <c r="X405" s="151"/>
      <c r="Y405" s="151"/>
      <c r="Z405" s="151"/>
      <c r="AA405" s="151"/>
      <c r="AB405" s="151"/>
      <c r="AC405" s="151"/>
      <c r="AD405" s="94"/>
      <c r="AE405" s="94"/>
      <c r="AF405" s="94"/>
      <c r="AG405" s="151"/>
      <c r="AH405" s="151"/>
      <c r="AI405" s="96"/>
      <c r="AJ405" s="93"/>
      <c r="AK405" s="96"/>
      <c r="AL405" s="96"/>
      <c r="AM405" s="97"/>
      <c r="AN405" s="143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</row>
    <row r="406" spans="1:55" ht="15" customHeight="1">
      <c r="A406" s="142"/>
      <c r="B406" s="141"/>
      <c r="C406" s="149"/>
      <c r="D406" s="164"/>
      <c r="E406" s="220"/>
      <c r="F406" s="16"/>
      <c r="G406" s="16"/>
      <c r="H406" s="16"/>
      <c r="I406" s="16"/>
      <c r="J406" s="93"/>
      <c r="K406" s="93"/>
      <c r="L406" s="96"/>
      <c r="M406" s="93"/>
      <c r="N406" s="128"/>
      <c r="O406" s="96"/>
      <c r="P406" s="25"/>
      <c r="Q406" s="94"/>
      <c r="R406" s="94"/>
      <c r="S406" s="94"/>
      <c r="T406" s="94"/>
      <c r="U406" s="25"/>
      <c r="V406" s="25"/>
      <c r="W406" s="25"/>
      <c r="X406" s="25"/>
      <c r="Y406" s="25"/>
      <c r="Z406" s="25"/>
      <c r="AA406" s="25"/>
      <c r="AB406" s="25"/>
      <c r="AC406" s="25"/>
      <c r="AD406" s="94"/>
      <c r="AE406" s="94"/>
      <c r="AF406" s="94"/>
      <c r="AG406" s="25"/>
      <c r="AH406" s="25"/>
      <c r="AI406" s="96"/>
      <c r="AJ406" s="93"/>
      <c r="AK406" s="96"/>
      <c r="AL406" s="96"/>
      <c r="AM406" s="97"/>
      <c r="AN406" s="143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</row>
    <row r="407" spans="1:55" ht="15" customHeight="1">
      <c r="A407" s="142"/>
      <c r="B407" s="141"/>
      <c r="C407" s="149"/>
      <c r="D407" s="164"/>
      <c r="E407" s="11"/>
      <c r="F407" s="16"/>
      <c r="G407" s="16"/>
      <c r="H407" s="16"/>
      <c r="I407" s="16"/>
      <c r="J407" s="93"/>
      <c r="K407" s="93"/>
      <c r="L407" s="96"/>
      <c r="M407" s="93"/>
      <c r="N407" s="128"/>
      <c r="O407" s="96"/>
      <c r="P407" s="25"/>
      <c r="Q407" s="94"/>
      <c r="R407" s="94"/>
      <c r="S407" s="94"/>
      <c r="T407" s="94"/>
      <c r="U407" s="25"/>
      <c r="V407" s="25"/>
      <c r="W407" s="25"/>
      <c r="X407" s="25"/>
      <c r="Y407" s="25"/>
      <c r="Z407" s="25"/>
      <c r="AA407" s="25"/>
      <c r="AB407" s="25"/>
      <c r="AC407" s="25"/>
      <c r="AD407" s="94"/>
      <c r="AE407" s="94"/>
      <c r="AF407" s="94"/>
      <c r="AG407" s="25"/>
      <c r="AH407" s="25"/>
      <c r="AI407" s="96"/>
      <c r="AJ407" s="93"/>
      <c r="AK407" s="96"/>
      <c r="AL407" s="96"/>
      <c r="AM407" s="97"/>
      <c r="AN407" s="143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</row>
    <row r="408" spans="1:55" ht="15" customHeight="1">
      <c r="A408" s="142"/>
      <c r="B408" s="141"/>
      <c r="C408" s="149"/>
      <c r="D408" s="164"/>
      <c r="E408" s="11"/>
      <c r="F408" s="16"/>
      <c r="G408" s="16"/>
      <c r="H408" s="16"/>
      <c r="I408" s="16"/>
      <c r="J408" s="93"/>
      <c r="K408" s="93"/>
      <c r="L408" s="96"/>
      <c r="M408" s="93"/>
      <c r="N408" s="128"/>
      <c r="O408" s="96"/>
      <c r="P408" s="25"/>
      <c r="Q408" s="94"/>
      <c r="R408" s="94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94"/>
      <c r="AE408" s="94"/>
      <c r="AF408" s="94"/>
      <c r="AG408" s="25"/>
      <c r="AH408" s="25"/>
      <c r="AI408" s="96"/>
      <c r="AJ408" s="94"/>
      <c r="AK408" s="96"/>
      <c r="AL408" s="96"/>
      <c r="AM408" s="97"/>
      <c r="AN408" s="143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</row>
    <row r="409" spans="1:55" ht="15" customHeight="1">
      <c r="A409" s="142"/>
      <c r="B409" s="141"/>
      <c r="C409" s="149"/>
      <c r="D409" s="164"/>
      <c r="E409" s="11"/>
      <c r="F409" s="16"/>
      <c r="G409" s="16"/>
      <c r="H409" s="16"/>
      <c r="I409" s="16"/>
      <c r="J409" s="93"/>
      <c r="K409" s="93"/>
      <c r="L409" s="96"/>
      <c r="M409" s="93"/>
      <c r="N409" s="128"/>
      <c r="O409" s="96"/>
      <c r="P409" s="25"/>
      <c r="Q409" s="94"/>
      <c r="R409" s="94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94"/>
      <c r="AE409" s="94"/>
      <c r="AF409" s="94"/>
      <c r="AG409" s="25"/>
      <c r="AH409" s="25"/>
      <c r="AI409" s="96"/>
      <c r="AJ409" s="94"/>
      <c r="AK409" s="96"/>
      <c r="AL409" s="96"/>
      <c r="AM409" s="97"/>
      <c r="AN409" s="143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</row>
    <row r="410" spans="1:55" ht="15" customHeight="1">
      <c r="A410" s="142"/>
      <c r="B410" s="141"/>
      <c r="C410" s="149"/>
      <c r="D410" s="164"/>
      <c r="E410" s="220"/>
      <c r="F410" s="16"/>
      <c r="G410" s="16"/>
      <c r="H410" s="16"/>
      <c r="I410" s="16"/>
      <c r="J410" s="93"/>
      <c r="K410" s="93"/>
      <c r="L410" s="96"/>
      <c r="M410" s="93"/>
      <c r="N410" s="128"/>
      <c r="O410" s="96"/>
      <c r="P410" s="25"/>
      <c r="Q410" s="94"/>
      <c r="R410" s="94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94"/>
      <c r="AE410" s="94"/>
      <c r="AF410" s="94"/>
      <c r="AG410" s="25"/>
      <c r="AH410" s="25"/>
      <c r="AI410" s="96"/>
      <c r="AJ410" s="94"/>
      <c r="AK410" s="96"/>
      <c r="AL410" s="96"/>
      <c r="AM410" s="97"/>
      <c r="AN410" s="143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</row>
    <row r="411" spans="1:55" ht="15" customHeight="1">
      <c r="A411" s="142"/>
      <c r="B411" s="141"/>
      <c r="C411" s="149"/>
      <c r="D411" s="164"/>
      <c r="E411" s="220"/>
      <c r="F411" s="16"/>
      <c r="G411" s="16"/>
      <c r="H411" s="16"/>
      <c r="I411" s="16"/>
      <c r="J411" s="93"/>
      <c r="K411" s="93"/>
      <c r="L411" s="96"/>
      <c r="M411" s="93"/>
      <c r="N411" s="128"/>
      <c r="O411" s="96"/>
      <c r="P411" s="25"/>
      <c r="Q411" s="94"/>
      <c r="R411" s="94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94"/>
      <c r="AE411" s="94"/>
      <c r="AF411" s="94"/>
      <c r="AG411" s="25"/>
      <c r="AH411" s="25"/>
      <c r="AI411" s="96"/>
      <c r="AJ411" s="94"/>
      <c r="AK411" s="96"/>
      <c r="AL411" s="96"/>
      <c r="AM411" s="97"/>
      <c r="AN411" s="143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</row>
    <row r="412" spans="1:55" ht="15" customHeight="1">
      <c r="A412" s="142"/>
      <c r="B412" s="213"/>
      <c r="C412" s="221"/>
      <c r="D412" s="222"/>
      <c r="E412" s="223"/>
      <c r="F412" s="224"/>
      <c r="G412" s="224"/>
      <c r="H412" s="225"/>
      <c r="I412" s="225"/>
      <c r="J412" s="93"/>
      <c r="K412" s="93"/>
      <c r="L412" s="96"/>
      <c r="M412" s="94"/>
      <c r="N412" s="128"/>
      <c r="O412" s="96"/>
      <c r="P412" s="226"/>
      <c r="Q412" s="226"/>
      <c r="R412" s="226"/>
      <c r="S412" s="226"/>
      <c r="T412" s="226"/>
      <c r="U412" s="226"/>
      <c r="V412" s="226"/>
      <c r="W412" s="226"/>
      <c r="X412" s="226"/>
      <c r="Y412" s="226"/>
      <c r="Z412" s="226"/>
      <c r="AA412" s="226"/>
      <c r="AB412" s="226"/>
      <c r="AC412" s="226"/>
      <c r="AD412" s="226"/>
      <c r="AE412" s="226"/>
      <c r="AF412" s="226"/>
      <c r="AG412" s="226"/>
      <c r="AH412" s="226"/>
      <c r="AI412" s="96"/>
      <c r="AJ412" s="94"/>
      <c r="AK412" s="96"/>
      <c r="AL412" s="96"/>
      <c r="AM412" s="97"/>
      <c r="AN412" s="143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</row>
    <row r="413" spans="1:55" ht="15" customHeight="1">
      <c r="A413" s="142"/>
      <c r="B413" s="213"/>
      <c r="C413" s="221"/>
      <c r="D413" s="222"/>
      <c r="E413" s="223"/>
      <c r="F413" s="224"/>
      <c r="G413" s="224"/>
      <c r="H413" s="225"/>
      <c r="I413" s="225"/>
      <c r="J413" s="93"/>
      <c r="K413" s="93"/>
      <c r="L413" s="96"/>
      <c r="M413" s="94"/>
      <c r="N413" s="128"/>
      <c r="O413" s="96"/>
      <c r="P413" s="226"/>
      <c r="Q413" s="226"/>
      <c r="R413" s="226"/>
      <c r="S413" s="226"/>
      <c r="T413" s="226"/>
      <c r="U413" s="226"/>
      <c r="V413" s="226"/>
      <c r="W413" s="226"/>
      <c r="X413" s="226"/>
      <c r="Y413" s="226"/>
      <c r="Z413" s="226"/>
      <c r="AA413" s="226"/>
      <c r="AB413" s="226"/>
      <c r="AC413" s="226"/>
      <c r="AD413" s="226"/>
      <c r="AE413" s="226"/>
      <c r="AF413" s="226"/>
      <c r="AG413" s="226"/>
      <c r="AH413" s="226"/>
      <c r="AI413" s="96"/>
      <c r="AJ413" s="94"/>
      <c r="AK413" s="96"/>
      <c r="AL413" s="96"/>
      <c r="AM413" s="97"/>
      <c r="AN413" s="14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</row>
    <row r="414" spans="1:55" ht="15" customHeight="1">
      <c r="A414" s="142"/>
      <c r="B414" s="213"/>
      <c r="C414" s="221"/>
      <c r="D414" s="222"/>
      <c r="E414" s="223"/>
      <c r="F414" s="224"/>
      <c r="G414" s="224"/>
      <c r="H414" s="225"/>
      <c r="I414" s="225"/>
      <c r="J414" s="93"/>
      <c r="K414" s="93"/>
      <c r="L414" s="96"/>
      <c r="M414" s="94"/>
      <c r="N414" s="128"/>
      <c r="O414" s="96"/>
      <c r="P414" s="226"/>
      <c r="Q414" s="226"/>
      <c r="R414" s="226"/>
      <c r="S414" s="226"/>
      <c r="T414" s="226"/>
      <c r="U414" s="226"/>
      <c r="V414" s="226"/>
      <c r="W414" s="226"/>
      <c r="X414" s="226"/>
      <c r="Y414" s="226"/>
      <c r="Z414" s="226"/>
      <c r="AA414" s="226"/>
      <c r="AB414" s="226"/>
      <c r="AC414" s="226"/>
      <c r="AD414" s="226"/>
      <c r="AE414" s="226"/>
      <c r="AF414" s="226"/>
      <c r="AG414" s="226"/>
      <c r="AH414" s="226"/>
      <c r="AI414" s="96"/>
      <c r="AJ414" s="94"/>
      <c r="AK414" s="96"/>
      <c r="AL414" s="96"/>
      <c r="AM414" s="97"/>
      <c r="AN414" s="143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</row>
    <row r="415" spans="1:55" ht="15" customHeight="1">
      <c r="A415" s="142"/>
      <c r="B415" s="213"/>
      <c r="C415" s="221"/>
      <c r="D415" s="227"/>
      <c r="E415" s="223"/>
      <c r="F415" s="224"/>
      <c r="G415" s="224"/>
      <c r="H415" s="225"/>
      <c r="I415" s="225"/>
      <c r="J415" s="93"/>
      <c r="K415" s="93"/>
      <c r="L415" s="96"/>
      <c r="M415" s="94"/>
      <c r="N415" s="128"/>
      <c r="O415" s="96"/>
      <c r="P415" s="226"/>
      <c r="Q415" s="226"/>
      <c r="R415" s="226"/>
      <c r="S415" s="226"/>
      <c r="T415" s="226"/>
      <c r="U415" s="226"/>
      <c r="V415" s="226"/>
      <c r="W415" s="226"/>
      <c r="X415" s="226"/>
      <c r="Y415" s="226"/>
      <c r="Z415" s="226"/>
      <c r="AA415" s="226"/>
      <c r="AB415" s="226"/>
      <c r="AC415" s="226"/>
      <c r="AD415" s="226"/>
      <c r="AE415" s="226"/>
      <c r="AF415" s="226"/>
      <c r="AG415" s="226"/>
      <c r="AH415" s="226"/>
      <c r="AI415" s="96"/>
      <c r="AJ415" s="94"/>
      <c r="AK415" s="96"/>
      <c r="AL415" s="96"/>
      <c r="AM415" s="97"/>
      <c r="AN415" s="143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</row>
    <row r="416" spans="1:55" ht="15" customHeight="1">
      <c r="A416" s="142"/>
      <c r="B416" s="213"/>
      <c r="C416" s="221"/>
      <c r="D416" s="227"/>
      <c r="E416" s="223"/>
      <c r="F416" s="224"/>
      <c r="G416" s="224"/>
      <c r="H416" s="225"/>
      <c r="I416" s="225"/>
      <c r="J416" s="93"/>
      <c r="K416" s="93"/>
      <c r="L416" s="96"/>
      <c r="M416" s="94"/>
      <c r="N416" s="128"/>
      <c r="O416" s="96"/>
      <c r="P416" s="226"/>
      <c r="Q416" s="226"/>
      <c r="R416" s="226"/>
      <c r="S416" s="226"/>
      <c r="T416" s="226"/>
      <c r="U416" s="226"/>
      <c r="V416" s="226"/>
      <c r="W416" s="226"/>
      <c r="X416" s="226"/>
      <c r="Y416" s="226"/>
      <c r="Z416" s="226"/>
      <c r="AA416" s="226"/>
      <c r="AB416" s="226"/>
      <c r="AC416" s="226"/>
      <c r="AD416" s="226"/>
      <c r="AE416" s="226"/>
      <c r="AF416" s="226"/>
      <c r="AG416" s="226"/>
      <c r="AH416" s="226"/>
      <c r="AI416" s="96"/>
      <c r="AJ416" s="94"/>
      <c r="AK416" s="96"/>
      <c r="AL416" s="96"/>
      <c r="AM416" s="97"/>
      <c r="AN416" s="143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</row>
    <row r="417" spans="1:55" ht="15" customHeight="1">
      <c r="A417" s="142"/>
      <c r="B417" s="213"/>
      <c r="C417" s="221"/>
      <c r="D417" s="227"/>
      <c r="E417" s="223"/>
      <c r="F417" s="224"/>
      <c r="G417" s="224"/>
      <c r="H417" s="225"/>
      <c r="I417" s="224"/>
      <c r="J417" s="93"/>
      <c r="K417" s="93"/>
      <c r="L417" s="96"/>
      <c r="M417" s="94"/>
      <c r="N417" s="128"/>
      <c r="O417" s="96"/>
      <c r="P417" s="226"/>
      <c r="Q417" s="226"/>
      <c r="R417" s="226"/>
      <c r="S417" s="226"/>
      <c r="T417" s="226"/>
      <c r="U417" s="226"/>
      <c r="V417" s="226"/>
      <c r="W417" s="226"/>
      <c r="X417" s="226"/>
      <c r="Y417" s="226"/>
      <c r="Z417" s="226"/>
      <c r="AA417" s="226"/>
      <c r="AB417" s="226"/>
      <c r="AC417" s="226"/>
      <c r="AD417" s="226"/>
      <c r="AE417" s="226"/>
      <c r="AF417" s="226"/>
      <c r="AG417" s="226"/>
      <c r="AH417" s="226"/>
      <c r="AI417" s="96"/>
      <c r="AJ417" s="94"/>
      <c r="AK417" s="96"/>
      <c r="AL417" s="96"/>
      <c r="AM417" s="97"/>
      <c r="AN417" s="143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</row>
    <row r="418" spans="1:55" ht="15" customHeight="1">
      <c r="A418" s="142"/>
      <c r="B418" s="213"/>
      <c r="C418" s="221"/>
      <c r="D418" s="227"/>
      <c r="E418" s="223"/>
      <c r="F418" s="224"/>
      <c r="G418" s="224"/>
      <c r="H418" s="225"/>
      <c r="I418" s="225"/>
      <c r="J418" s="93"/>
      <c r="K418" s="93"/>
      <c r="L418" s="96"/>
      <c r="M418" s="94"/>
      <c r="N418" s="128"/>
      <c r="O418" s="96"/>
      <c r="P418" s="226"/>
      <c r="Q418" s="226"/>
      <c r="R418" s="226"/>
      <c r="S418" s="226"/>
      <c r="T418" s="226"/>
      <c r="U418" s="226"/>
      <c r="V418" s="226"/>
      <c r="W418" s="226"/>
      <c r="X418" s="226"/>
      <c r="Y418" s="226"/>
      <c r="Z418" s="226"/>
      <c r="AA418" s="226"/>
      <c r="AB418" s="226"/>
      <c r="AC418" s="226"/>
      <c r="AD418" s="226"/>
      <c r="AE418" s="226"/>
      <c r="AF418" s="226"/>
      <c r="AG418" s="226"/>
      <c r="AH418" s="226"/>
      <c r="AI418" s="96"/>
      <c r="AJ418" s="94"/>
      <c r="AK418" s="96"/>
      <c r="AL418" s="96"/>
      <c r="AM418" s="97"/>
      <c r="AN418" s="143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</row>
    <row r="419" spans="1:55" ht="15" customHeight="1">
      <c r="A419" s="142"/>
      <c r="B419" s="213"/>
      <c r="C419" s="221"/>
      <c r="D419" s="227"/>
      <c r="E419" s="223"/>
      <c r="F419" s="16"/>
      <c r="G419" s="16"/>
      <c r="H419" s="16"/>
      <c r="I419" s="16"/>
      <c r="J419" s="93"/>
      <c r="K419" s="93"/>
      <c r="L419" s="96"/>
      <c r="M419" s="94"/>
      <c r="N419" s="128"/>
      <c r="O419" s="96"/>
      <c r="P419" s="226"/>
      <c r="Q419" s="226"/>
      <c r="R419" s="226"/>
      <c r="S419" s="226"/>
      <c r="T419" s="226"/>
      <c r="U419" s="226"/>
      <c r="V419" s="226"/>
      <c r="W419" s="226"/>
      <c r="X419" s="226"/>
      <c r="Y419" s="226"/>
      <c r="Z419" s="226"/>
      <c r="AA419" s="226"/>
      <c r="AB419" s="226"/>
      <c r="AC419" s="226"/>
      <c r="AD419" s="226"/>
      <c r="AE419" s="226"/>
      <c r="AF419" s="226"/>
      <c r="AG419" s="226"/>
      <c r="AH419" s="226"/>
      <c r="AI419" s="96"/>
      <c r="AJ419" s="94"/>
      <c r="AK419" s="96"/>
      <c r="AL419" s="96"/>
      <c r="AM419" s="97"/>
      <c r="AN419" s="143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</row>
    <row r="420" spans="1:55" ht="15" customHeight="1">
      <c r="A420" s="142"/>
      <c r="B420" s="213"/>
      <c r="C420" s="221"/>
      <c r="D420" s="227"/>
      <c r="E420" s="223"/>
      <c r="F420" s="16"/>
      <c r="G420" s="16"/>
      <c r="H420" s="16"/>
      <c r="I420" s="225"/>
      <c r="J420" s="93"/>
      <c r="K420" s="93"/>
      <c r="L420" s="96"/>
      <c r="M420" s="94"/>
      <c r="N420" s="128"/>
      <c r="O420" s="96"/>
      <c r="P420" s="226"/>
      <c r="Q420" s="226"/>
      <c r="R420" s="226"/>
      <c r="S420" s="226"/>
      <c r="T420" s="226"/>
      <c r="U420" s="226"/>
      <c r="V420" s="226"/>
      <c r="W420" s="226"/>
      <c r="X420" s="226"/>
      <c r="Y420" s="226"/>
      <c r="Z420" s="226"/>
      <c r="AA420" s="226"/>
      <c r="AB420" s="226"/>
      <c r="AC420" s="226"/>
      <c r="AD420" s="226"/>
      <c r="AE420" s="226"/>
      <c r="AF420" s="226"/>
      <c r="AG420" s="226"/>
      <c r="AH420" s="226"/>
      <c r="AI420" s="96"/>
      <c r="AJ420" s="94"/>
      <c r="AK420" s="96"/>
      <c r="AL420" s="96"/>
      <c r="AM420" s="97"/>
      <c r="AN420" s="143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</row>
    <row r="421" spans="1:55" ht="15" customHeight="1">
      <c r="A421" s="142"/>
      <c r="B421" s="213"/>
      <c r="C421" s="221"/>
      <c r="D421" s="227"/>
      <c r="E421" s="223"/>
      <c r="F421" s="16"/>
      <c r="G421" s="16"/>
      <c r="H421" s="16"/>
      <c r="I421" s="225"/>
      <c r="J421" s="93"/>
      <c r="K421" s="93"/>
      <c r="L421" s="96"/>
      <c r="M421" s="94"/>
      <c r="N421" s="128"/>
      <c r="O421" s="96"/>
      <c r="P421" s="226"/>
      <c r="Q421" s="226"/>
      <c r="R421" s="226"/>
      <c r="S421" s="226"/>
      <c r="T421" s="226"/>
      <c r="U421" s="226"/>
      <c r="V421" s="226"/>
      <c r="W421" s="226"/>
      <c r="X421" s="226"/>
      <c r="Y421" s="226"/>
      <c r="Z421" s="226"/>
      <c r="AA421" s="226"/>
      <c r="AB421" s="226"/>
      <c r="AC421" s="226"/>
      <c r="AD421" s="226"/>
      <c r="AE421" s="226"/>
      <c r="AF421" s="226"/>
      <c r="AG421" s="226"/>
      <c r="AH421" s="226"/>
      <c r="AI421" s="96"/>
      <c r="AJ421" s="94"/>
      <c r="AK421" s="96"/>
      <c r="AL421" s="96"/>
      <c r="AM421" s="97"/>
      <c r="AN421" s="143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</row>
    <row r="422" spans="1:55" ht="15" customHeight="1">
      <c r="A422" s="142"/>
      <c r="B422" s="213"/>
      <c r="C422" s="221"/>
      <c r="D422" s="227"/>
      <c r="E422" s="223"/>
      <c r="F422" s="16"/>
      <c r="G422" s="16"/>
      <c r="H422" s="16"/>
      <c r="I422" s="16"/>
      <c r="J422" s="93"/>
      <c r="K422" s="93"/>
      <c r="L422" s="96"/>
      <c r="M422" s="94"/>
      <c r="N422" s="128"/>
      <c r="O422" s="96"/>
      <c r="P422" s="226"/>
      <c r="Q422" s="226"/>
      <c r="R422" s="226"/>
      <c r="S422" s="226"/>
      <c r="T422" s="226"/>
      <c r="U422" s="226"/>
      <c r="V422" s="226"/>
      <c r="W422" s="226"/>
      <c r="X422" s="226"/>
      <c r="Y422" s="226"/>
      <c r="Z422" s="226"/>
      <c r="AA422" s="226"/>
      <c r="AB422" s="226"/>
      <c r="AC422" s="226"/>
      <c r="AD422" s="226"/>
      <c r="AE422" s="226"/>
      <c r="AF422" s="226"/>
      <c r="AG422" s="226"/>
      <c r="AH422" s="226"/>
      <c r="AI422" s="96"/>
      <c r="AJ422" s="94"/>
      <c r="AK422" s="96"/>
      <c r="AL422" s="96"/>
      <c r="AM422" s="97"/>
      <c r="AN422" s="143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</row>
    <row r="423" spans="1:55" ht="15" customHeight="1">
      <c r="A423" s="142"/>
      <c r="B423" s="213"/>
      <c r="C423" s="221"/>
      <c r="D423" s="227"/>
      <c r="E423" s="223"/>
      <c r="F423" s="16"/>
      <c r="G423" s="16"/>
      <c r="H423" s="16"/>
      <c r="I423" s="225"/>
      <c r="J423" s="93"/>
      <c r="K423" s="93"/>
      <c r="L423" s="96"/>
      <c r="M423" s="94"/>
      <c r="N423" s="128"/>
      <c r="O423" s="96"/>
      <c r="P423" s="226"/>
      <c r="Q423" s="226"/>
      <c r="R423" s="226"/>
      <c r="S423" s="226"/>
      <c r="T423" s="226"/>
      <c r="U423" s="226"/>
      <c r="V423" s="226"/>
      <c r="W423" s="226"/>
      <c r="X423" s="226"/>
      <c r="Y423" s="226"/>
      <c r="Z423" s="226"/>
      <c r="AA423" s="226"/>
      <c r="AB423" s="226"/>
      <c r="AC423" s="226"/>
      <c r="AD423" s="226"/>
      <c r="AE423" s="226"/>
      <c r="AF423" s="226"/>
      <c r="AG423" s="226"/>
      <c r="AH423" s="226"/>
      <c r="AI423" s="96"/>
      <c r="AJ423" s="94"/>
      <c r="AK423" s="96"/>
      <c r="AL423" s="96"/>
      <c r="AM423" s="97"/>
      <c r="AN423" s="14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</row>
    <row r="424" spans="1:55" ht="15" customHeight="1">
      <c r="A424" s="142"/>
      <c r="B424" s="213"/>
      <c r="C424" s="221"/>
      <c r="D424" s="227"/>
      <c r="E424" s="223"/>
      <c r="F424" s="16"/>
      <c r="G424" s="16"/>
      <c r="H424" s="16"/>
      <c r="I424" s="16"/>
      <c r="J424" s="93"/>
      <c r="K424" s="93"/>
      <c r="L424" s="96"/>
      <c r="M424" s="94"/>
      <c r="N424" s="128"/>
      <c r="O424" s="96"/>
      <c r="P424" s="226"/>
      <c r="Q424" s="226"/>
      <c r="R424" s="226"/>
      <c r="S424" s="226"/>
      <c r="T424" s="226"/>
      <c r="U424" s="226"/>
      <c r="V424" s="226"/>
      <c r="W424" s="226"/>
      <c r="X424" s="226"/>
      <c r="Y424" s="226"/>
      <c r="Z424" s="226"/>
      <c r="AA424" s="226"/>
      <c r="AB424" s="226"/>
      <c r="AC424" s="226"/>
      <c r="AD424" s="226"/>
      <c r="AE424" s="226"/>
      <c r="AF424" s="226"/>
      <c r="AG424" s="226"/>
      <c r="AH424" s="226"/>
      <c r="AI424" s="96"/>
      <c r="AJ424" s="94"/>
      <c r="AK424" s="96"/>
      <c r="AL424" s="96"/>
      <c r="AM424" s="97"/>
      <c r="AN424" s="143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</row>
    <row r="425" spans="1:55" ht="15" customHeight="1">
      <c r="A425" s="142"/>
      <c r="B425" s="213"/>
      <c r="C425" s="221"/>
      <c r="D425" s="227"/>
      <c r="E425" s="223"/>
      <c r="F425" s="16"/>
      <c r="G425" s="16"/>
      <c r="H425" s="16"/>
      <c r="I425" s="16"/>
      <c r="J425" s="93"/>
      <c r="K425" s="93"/>
      <c r="L425" s="96"/>
      <c r="M425" s="94"/>
      <c r="N425" s="128"/>
      <c r="O425" s="96"/>
      <c r="P425" s="226"/>
      <c r="Q425" s="226"/>
      <c r="R425" s="226"/>
      <c r="S425" s="226"/>
      <c r="T425" s="226"/>
      <c r="U425" s="226"/>
      <c r="V425" s="226"/>
      <c r="W425" s="226"/>
      <c r="X425" s="226"/>
      <c r="Y425" s="226"/>
      <c r="Z425" s="226"/>
      <c r="AA425" s="226"/>
      <c r="AB425" s="226"/>
      <c r="AC425" s="226"/>
      <c r="AD425" s="226"/>
      <c r="AE425" s="226"/>
      <c r="AF425" s="226"/>
      <c r="AG425" s="226"/>
      <c r="AH425" s="226"/>
      <c r="AI425" s="96"/>
      <c r="AJ425" s="94"/>
      <c r="AK425" s="96"/>
      <c r="AL425" s="96"/>
      <c r="AM425" s="97"/>
      <c r="AN425" s="143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</row>
    <row r="426" spans="1:55" ht="15" customHeight="1">
      <c r="A426" s="228"/>
      <c r="B426" s="141"/>
      <c r="C426" s="149"/>
      <c r="D426" s="164"/>
      <c r="E426" s="165"/>
      <c r="F426" s="11"/>
      <c r="G426" s="11"/>
      <c r="H426" s="11"/>
      <c r="I426" s="11"/>
      <c r="J426" s="93"/>
      <c r="K426" s="93"/>
      <c r="L426" s="96"/>
      <c r="M426" s="93"/>
      <c r="N426" s="128"/>
      <c r="O426" s="96"/>
      <c r="P426" s="151"/>
      <c r="Q426" s="94"/>
      <c r="R426" s="94"/>
      <c r="S426" s="152"/>
      <c r="T426" s="151"/>
      <c r="U426" s="151"/>
      <c r="V426" s="151"/>
      <c r="W426" s="151"/>
      <c r="X426" s="152"/>
      <c r="Y426" s="151"/>
      <c r="Z426" s="151"/>
      <c r="AA426" s="151"/>
      <c r="AB426" s="151"/>
      <c r="AC426" s="151"/>
      <c r="AD426" s="94"/>
      <c r="AE426" s="94"/>
      <c r="AF426" s="94"/>
      <c r="AG426" s="151"/>
      <c r="AH426" s="151"/>
      <c r="AI426" s="96"/>
      <c r="AJ426" s="93"/>
      <c r="AK426" s="96"/>
      <c r="AL426" s="96"/>
      <c r="AM426" s="97"/>
      <c r="AN426" s="143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</row>
    <row r="427" spans="1:55" ht="15" customHeight="1">
      <c r="A427" s="228"/>
      <c r="B427" s="141"/>
      <c r="C427" s="149"/>
      <c r="D427" s="164"/>
      <c r="E427" s="11"/>
      <c r="F427" s="16"/>
      <c r="G427" s="11"/>
      <c r="H427" s="11"/>
      <c r="I427" s="11"/>
      <c r="J427" s="93"/>
      <c r="K427" s="93"/>
      <c r="L427" s="96"/>
      <c r="M427" s="93"/>
      <c r="N427" s="128"/>
      <c r="O427" s="96"/>
      <c r="P427" s="25"/>
      <c r="Q427" s="94"/>
      <c r="R427" s="94"/>
      <c r="S427" s="26"/>
      <c r="T427" s="25"/>
      <c r="U427" s="25"/>
      <c r="V427" s="25"/>
      <c r="W427" s="25"/>
      <c r="X427" s="26"/>
      <c r="Y427" s="25"/>
      <c r="Z427" s="25"/>
      <c r="AA427" s="25"/>
      <c r="AB427" s="25"/>
      <c r="AC427" s="25"/>
      <c r="AD427" s="94"/>
      <c r="AE427" s="94"/>
      <c r="AF427" s="94"/>
      <c r="AG427" s="25"/>
      <c r="AH427" s="25"/>
      <c r="AI427" s="96"/>
      <c r="AJ427" s="94"/>
      <c r="AK427" s="96"/>
      <c r="AL427" s="96"/>
      <c r="AM427" s="97"/>
      <c r="AN427" s="143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</row>
    <row r="428" spans="1:55" ht="15" customHeight="1">
      <c r="A428" s="228"/>
      <c r="B428" s="141"/>
      <c r="C428" s="149"/>
      <c r="D428" s="164"/>
      <c r="E428" s="11"/>
      <c r="F428" s="16"/>
      <c r="G428" s="11"/>
      <c r="H428" s="16"/>
      <c r="I428" s="16"/>
      <c r="J428" s="93"/>
      <c r="K428" s="93"/>
      <c r="L428" s="96"/>
      <c r="M428" s="93"/>
      <c r="N428" s="128"/>
      <c r="O428" s="96"/>
      <c r="P428" s="25"/>
      <c r="Q428" s="94"/>
      <c r="R428" s="94"/>
      <c r="S428" s="26"/>
      <c r="T428" s="25"/>
      <c r="U428" s="25"/>
      <c r="V428" s="25"/>
      <c r="W428" s="25"/>
      <c r="X428" s="26"/>
      <c r="Y428" s="25"/>
      <c r="Z428" s="25"/>
      <c r="AA428" s="25"/>
      <c r="AB428" s="26"/>
      <c r="AC428" s="25"/>
      <c r="AD428" s="94"/>
      <c r="AE428" s="94"/>
      <c r="AF428" s="94"/>
      <c r="AG428" s="25"/>
      <c r="AH428" s="25"/>
      <c r="AI428" s="96"/>
      <c r="AJ428" s="93"/>
      <c r="AK428" s="96"/>
      <c r="AL428" s="96"/>
      <c r="AM428" s="97"/>
      <c r="AN428" s="143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</row>
    <row r="429" spans="1:55" ht="15" customHeight="1">
      <c r="A429" s="228"/>
      <c r="B429" s="141"/>
      <c r="C429" s="149"/>
      <c r="D429" s="164"/>
      <c r="E429" s="11"/>
      <c r="F429" s="16"/>
      <c r="G429" s="11"/>
      <c r="H429" s="16"/>
      <c r="I429" s="16"/>
      <c r="J429" s="93"/>
      <c r="K429" s="93"/>
      <c r="L429" s="96"/>
      <c r="M429" s="93"/>
      <c r="N429" s="128"/>
      <c r="O429" s="96"/>
      <c r="P429" s="25"/>
      <c r="Q429" s="94"/>
      <c r="R429" s="94"/>
      <c r="S429" s="26"/>
      <c r="T429" s="25"/>
      <c r="U429" s="25"/>
      <c r="V429" s="25"/>
      <c r="W429" s="25"/>
      <c r="X429" s="26"/>
      <c r="Y429" s="25"/>
      <c r="Z429" s="25"/>
      <c r="AA429" s="25"/>
      <c r="AB429" s="25"/>
      <c r="AC429" s="25"/>
      <c r="AD429" s="94"/>
      <c r="AE429" s="94"/>
      <c r="AF429" s="94"/>
      <c r="AG429" s="25"/>
      <c r="AH429" s="25"/>
      <c r="AI429" s="96"/>
      <c r="AJ429" s="94"/>
      <c r="AK429" s="96"/>
      <c r="AL429" s="96"/>
      <c r="AM429" s="97"/>
      <c r="AN429" s="143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</row>
    <row r="430" spans="1:55" ht="15" customHeight="1">
      <c r="A430" s="228"/>
      <c r="B430" s="141"/>
      <c r="C430" s="149"/>
      <c r="D430" s="164"/>
      <c r="E430" s="11"/>
      <c r="F430" s="16"/>
      <c r="G430" s="11"/>
      <c r="H430" s="16"/>
      <c r="I430" s="16"/>
      <c r="J430" s="93"/>
      <c r="K430" s="93"/>
      <c r="L430" s="96"/>
      <c r="M430" s="93"/>
      <c r="N430" s="128"/>
      <c r="O430" s="96"/>
      <c r="P430" s="25"/>
      <c r="Q430" s="94"/>
      <c r="R430" s="94"/>
      <c r="S430" s="26"/>
      <c r="T430" s="25"/>
      <c r="U430" s="25"/>
      <c r="V430" s="25"/>
      <c r="W430" s="25"/>
      <c r="X430" s="26"/>
      <c r="Y430" s="25"/>
      <c r="Z430" s="25"/>
      <c r="AA430" s="25"/>
      <c r="AB430" s="25"/>
      <c r="AC430" s="25"/>
      <c r="AD430" s="94"/>
      <c r="AE430" s="94"/>
      <c r="AF430" s="94"/>
      <c r="AG430" s="25"/>
      <c r="AH430" s="25"/>
      <c r="AI430" s="96"/>
      <c r="AJ430" s="94"/>
      <c r="AK430" s="96"/>
      <c r="AL430" s="96"/>
      <c r="AM430" s="97"/>
      <c r="AN430" s="143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</row>
    <row r="431" spans="1:55" ht="15" customHeight="1">
      <c r="A431" s="228"/>
      <c r="B431" s="141"/>
      <c r="C431" s="149"/>
      <c r="D431" s="164"/>
      <c r="E431" s="165"/>
      <c r="F431" s="11"/>
      <c r="G431" s="11"/>
      <c r="H431" s="11"/>
      <c r="I431" s="11"/>
      <c r="J431" s="93"/>
      <c r="K431" s="93"/>
      <c r="L431" s="96"/>
      <c r="M431" s="93"/>
      <c r="N431" s="128"/>
      <c r="O431" s="96"/>
      <c r="P431" s="152"/>
      <c r="Q431" s="152"/>
      <c r="R431" s="94"/>
      <c r="S431" s="151"/>
      <c r="T431" s="151"/>
      <c r="U431" s="151"/>
      <c r="V431" s="151"/>
      <c r="W431" s="151"/>
      <c r="X431" s="152"/>
      <c r="Y431" s="151"/>
      <c r="Z431" s="151"/>
      <c r="AA431" s="151"/>
      <c r="AB431" s="151"/>
      <c r="AC431" s="151"/>
      <c r="AD431" s="94"/>
      <c r="AE431" s="152"/>
      <c r="AF431" s="152"/>
      <c r="AG431" s="151"/>
      <c r="AH431" s="151"/>
      <c r="AI431" s="96"/>
      <c r="AJ431" s="93"/>
      <c r="AK431" s="96"/>
      <c r="AL431" s="96"/>
      <c r="AM431" s="97"/>
      <c r="AN431" s="143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</row>
    <row r="432" spans="1:55" ht="15" customHeight="1">
      <c r="A432" s="228"/>
      <c r="B432" s="141"/>
      <c r="C432" s="149"/>
      <c r="D432" s="164"/>
      <c r="E432" s="165"/>
      <c r="F432" s="16"/>
      <c r="G432" s="11"/>
      <c r="H432" s="11"/>
      <c r="I432" s="11"/>
      <c r="J432" s="93"/>
      <c r="K432" s="93"/>
      <c r="L432" s="96"/>
      <c r="M432" s="93"/>
      <c r="N432" s="128"/>
      <c r="O432" s="96"/>
      <c r="P432" s="152"/>
      <c r="Q432" s="152"/>
      <c r="R432" s="94"/>
      <c r="S432" s="25"/>
      <c r="T432" s="25"/>
      <c r="U432" s="25"/>
      <c r="V432" s="151"/>
      <c r="W432" s="151"/>
      <c r="X432" s="152"/>
      <c r="Y432" s="25"/>
      <c r="Z432" s="25"/>
      <c r="AA432" s="25"/>
      <c r="AB432" s="25"/>
      <c r="AC432" s="25"/>
      <c r="AD432" s="94"/>
      <c r="AE432" s="152"/>
      <c r="AF432" s="152"/>
      <c r="AG432" s="25"/>
      <c r="AH432" s="25"/>
      <c r="AI432" s="96"/>
      <c r="AJ432" s="93"/>
      <c r="AK432" s="96"/>
      <c r="AL432" s="96"/>
      <c r="AM432" s="97"/>
      <c r="AN432" s="143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</row>
    <row r="433" spans="1:55" ht="15" customHeight="1">
      <c r="A433" s="228"/>
      <c r="B433" s="141"/>
      <c r="C433" s="149"/>
      <c r="D433" s="164"/>
      <c r="E433" s="11"/>
      <c r="F433" s="16"/>
      <c r="G433" s="16"/>
      <c r="H433" s="11"/>
      <c r="I433" s="11"/>
      <c r="J433" s="93"/>
      <c r="K433" s="93"/>
      <c r="L433" s="96"/>
      <c r="M433" s="93"/>
      <c r="N433" s="128"/>
      <c r="O433" s="96"/>
      <c r="P433" s="152"/>
      <c r="Q433" s="152"/>
      <c r="R433" s="94"/>
      <c r="S433" s="25"/>
      <c r="T433" s="25"/>
      <c r="U433" s="25"/>
      <c r="V433" s="151"/>
      <c r="W433" s="151"/>
      <c r="X433" s="152"/>
      <c r="Y433" s="25"/>
      <c r="Z433" s="25"/>
      <c r="AA433" s="25"/>
      <c r="AB433" s="25"/>
      <c r="AC433" s="25"/>
      <c r="AD433" s="94"/>
      <c r="AE433" s="152"/>
      <c r="AF433" s="152"/>
      <c r="AG433" s="25"/>
      <c r="AH433" s="25"/>
      <c r="AI433" s="96"/>
      <c r="AJ433" s="93"/>
      <c r="AK433" s="96"/>
      <c r="AL433" s="96"/>
      <c r="AM433" s="97"/>
      <c r="AN433" s="14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</row>
    <row r="434" spans="1:55" ht="15" customHeight="1">
      <c r="A434" s="228"/>
      <c r="B434" s="25"/>
      <c r="C434" s="23"/>
      <c r="D434" s="23"/>
      <c r="E434" s="23"/>
      <c r="F434" s="16"/>
      <c r="G434" s="16"/>
      <c r="H434" s="16"/>
      <c r="I434" s="16"/>
      <c r="J434" s="16"/>
      <c r="K434" s="16"/>
      <c r="L434" s="16"/>
      <c r="M434" s="16"/>
      <c r="N434" s="128"/>
      <c r="O434" s="16"/>
      <c r="P434" s="16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94"/>
      <c r="AC434" s="94"/>
      <c r="AD434" s="34"/>
      <c r="AE434" s="94"/>
      <c r="AF434" s="94"/>
      <c r="AG434" s="94"/>
      <c r="AH434" s="94"/>
      <c r="AI434" s="18"/>
      <c r="AJ434" s="18"/>
      <c r="AK434" s="18"/>
      <c r="AL434" s="18"/>
      <c r="AM434" s="18"/>
      <c r="AN434" s="18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</row>
    <row r="435" spans="1:55" ht="15" customHeight="1">
      <c r="A435" s="228"/>
      <c r="B435" s="25"/>
      <c r="C435" s="23"/>
      <c r="D435" s="23"/>
      <c r="E435" s="23"/>
      <c r="F435" s="16"/>
      <c r="G435" s="16"/>
      <c r="H435" s="16"/>
      <c r="I435" s="16"/>
      <c r="J435" s="16"/>
      <c r="K435" s="16"/>
      <c r="L435" s="16"/>
      <c r="M435" s="16"/>
      <c r="N435" s="128"/>
      <c r="O435" s="16"/>
      <c r="P435" s="16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  <c r="AB435" s="94"/>
      <c r="AC435" s="94"/>
      <c r="AD435" s="94"/>
      <c r="AE435" s="94"/>
      <c r="AF435" s="94"/>
      <c r="AG435" s="94"/>
      <c r="AH435" s="94"/>
      <c r="AI435" s="18"/>
      <c r="AJ435" s="18"/>
      <c r="AK435" s="18"/>
      <c r="AL435" s="18"/>
      <c r="AM435" s="18"/>
      <c r="AN435" s="18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</row>
    <row r="436" spans="1:55" ht="15" customHeight="1">
      <c r="A436" s="228"/>
      <c r="B436" s="25"/>
      <c r="C436" s="23"/>
      <c r="D436" s="23"/>
      <c r="E436" s="23"/>
      <c r="F436" s="16"/>
      <c r="G436" s="16"/>
      <c r="H436" s="16"/>
      <c r="I436" s="16"/>
      <c r="J436" s="16"/>
      <c r="K436" s="16"/>
      <c r="L436" s="16"/>
      <c r="M436" s="16"/>
      <c r="N436" s="128"/>
      <c r="O436" s="16"/>
      <c r="P436" s="16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  <c r="AB436" s="94"/>
      <c r="AC436" s="94"/>
      <c r="AD436" s="94"/>
      <c r="AE436" s="94"/>
      <c r="AF436" s="94"/>
      <c r="AG436" s="94"/>
      <c r="AH436" s="94"/>
      <c r="AI436" s="18"/>
      <c r="AJ436" s="18"/>
      <c r="AK436" s="18"/>
      <c r="AL436" s="18"/>
      <c r="AM436" s="18"/>
      <c r="AN436" s="18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</row>
    <row r="437" spans="1:55" ht="15" customHeight="1">
      <c r="A437" s="228"/>
      <c r="B437" s="25"/>
      <c r="C437" s="23"/>
      <c r="D437" s="23"/>
      <c r="E437" s="23"/>
      <c r="F437" s="16"/>
      <c r="G437" s="16"/>
      <c r="H437" s="16"/>
      <c r="I437" s="16"/>
      <c r="J437" s="16"/>
      <c r="K437" s="16"/>
      <c r="L437" s="16"/>
      <c r="M437" s="16"/>
      <c r="N437" s="128"/>
      <c r="O437" s="16"/>
      <c r="P437" s="16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  <c r="AB437" s="94"/>
      <c r="AC437" s="94"/>
      <c r="AD437" s="34"/>
      <c r="AE437" s="94"/>
      <c r="AF437" s="94"/>
      <c r="AG437" s="94"/>
      <c r="AH437" s="94"/>
      <c r="AI437" s="18"/>
      <c r="AJ437" s="18"/>
      <c r="AK437" s="18"/>
      <c r="AL437" s="18"/>
      <c r="AM437" s="18"/>
      <c r="AN437" s="18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</row>
    <row r="438" spans="1:55" ht="15" customHeight="1">
      <c r="A438" s="228"/>
      <c r="B438" s="25"/>
      <c r="C438" s="23"/>
      <c r="D438" s="23"/>
      <c r="E438" s="23"/>
      <c r="F438" s="16"/>
      <c r="G438" s="16"/>
      <c r="H438" s="16"/>
      <c r="I438" s="16"/>
      <c r="J438" s="16"/>
      <c r="K438" s="16"/>
      <c r="L438" s="16"/>
      <c r="M438" s="16"/>
      <c r="N438" s="128"/>
      <c r="O438" s="16"/>
      <c r="P438" s="16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  <c r="AB438" s="94"/>
      <c r="AC438" s="94"/>
      <c r="AD438" s="34"/>
      <c r="AE438" s="94"/>
      <c r="AF438" s="94"/>
      <c r="AG438" s="94"/>
      <c r="AH438" s="94"/>
      <c r="AI438" s="18"/>
      <c r="AJ438" s="18"/>
      <c r="AK438" s="18"/>
      <c r="AL438" s="18"/>
      <c r="AM438" s="18"/>
      <c r="AN438" s="1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</row>
    <row r="439" spans="1:55" ht="15" customHeight="1">
      <c r="A439" s="228"/>
      <c r="B439" s="25"/>
      <c r="C439" s="23"/>
      <c r="D439" s="23"/>
      <c r="E439" s="23"/>
      <c r="F439" s="16"/>
      <c r="G439" s="16"/>
      <c r="H439" s="16"/>
      <c r="I439" s="16"/>
      <c r="J439" s="16"/>
      <c r="K439" s="16"/>
      <c r="L439" s="16"/>
      <c r="M439" s="16"/>
      <c r="N439" s="128"/>
      <c r="O439" s="16"/>
      <c r="P439" s="16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  <c r="AB439" s="94"/>
      <c r="AC439" s="94"/>
      <c r="AD439" s="34"/>
      <c r="AE439" s="94"/>
      <c r="AF439" s="94"/>
      <c r="AG439" s="94"/>
      <c r="AH439" s="94"/>
      <c r="AI439" s="18"/>
      <c r="AJ439" s="18"/>
      <c r="AK439" s="18"/>
      <c r="AL439" s="18"/>
      <c r="AM439" s="18"/>
      <c r="AN439" s="18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</row>
    <row r="440" spans="1:55" ht="15" customHeight="1">
      <c r="A440" s="228"/>
      <c r="B440" s="25"/>
      <c r="C440" s="23"/>
      <c r="D440" s="23"/>
      <c r="E440" s="23"/>
      <c r="F440" s="16"/>
      <c r="G440" s="16"/>
      <c r="H440" s="16"/>
      <c r="I440" s="16"/>
      <c r="J440" s="16"/>
      <c r="K440" s="16"/>
      <c r="L440" s="16"/>
      <c r="M440" s="16"/>
      <c r="N440" s="128"/>
      <c r="O440" s="16"/>
      <c r="P440" s="16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  <c r="AB440" s="94"/>
      <c r="AC440" s="94"/>
      <c r="AD440" s="94"/>
      <c r="AE440" s="94"/>
      <c r="AF440" s="94"/>
      <c r="AG440" s="94"/>
      <c r="AH440" s="94"/>
      <c r="AI440" s="18"/>
      <c r="AJ440" s="18"/>
      <c r="AK440" s="18"/>
      <c r="AL440" s="18"/>
      <c r="AM440" s="18"/>
      <c r="AN440" s="18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</row>
    <row r="441" spans="1:55" ht="15" customHeight="1">
      <c r="A441" s="228"/>
      <c r="B441" s="25"/>
      <c r="C441" s="23"/>
      <c r="D441" s="23"/>
      <c r="E441" s="23"/>
      <c r="F441" s="16"/>
      <c r="G441" s="16"/>
      <c r="H441" s="16"/>
      <c r="I441" s="16"/>
      <c r="J441" s="16"/>
      <c r="K441" s="16"/>
      <c r="L441" s="16"/>
      <c r="M441" s="16"/>
      <c r="N441" s="128"/>
      <c r="O441" s="16"/>
      <c r="P441" s="16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  <c r="AB441" s="94"/>
      <c r="AC441" s="94"/>
      <c r="AD441" s="94"/>
      <c r="AE441" s="94"/>
      <c r="AF441" s="94"/>
      <c r="AG441" s="94"/>
      <c r="AH441" s="94"/>
      <c r="AI441" s="18"/>
      <c r="AJ441" s="18"/>
      <c r="AK441" s="18"/>
      <c r="AL441" s="18"/>
      <c r="AM441" s="18"/>
      <c r="AN441" s="18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</row>
    <row r="442" spans="1:55" ht="15" customHeight="1">
      <c r="A442" s="228"/>
      <c r="B442" s="25"/>
      <c r="C442" s="23"/>
      <c r="D442" s="23"/>
      <c r="E442" s="23"/>
      <c r="F442" s="16"/>
      <c r="G442" s="16"/>
      <c r="H442" s="16"/>
      <c r="I442" s="16"/>
      <c r="J442" s="16"/>
      <c r="K442" s="16"/>
      <c r="L442" s="16"/>
      <c r="M442" s="16"/>
      <c r="N442" s="128"/>
      <c r="O442" s="16"/>
      <c r="P442" s="16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  <c r="AB442" s="94"/>
      <c r="AC442" s="94"/>
      <c r="AD442" s="94"/>
      <c r="AE442" s="94"/>
      <c r="AF442" s="94"/>
      <c r="AG442" s="94"/>
      <c r="AH442" s="94"/>
      <c r="AI442" s="18"/>
      <c r="AJ442" s="18"/>
      <c r="AK442" s="18"/>
      <c r="AL442" s="18"/>
      <c r="AM442" s="18"/>
      <c r="AN442" s="18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</row>
    <row r="443" spans="1:55" ht="15" customHeight="1">
      <c r="A443" s="228"/>
      <c r="B443" s="25"/>
      <c r="C443" s="23"/>
      <c r="D443" s="23"/>
      <c r="E443" s="23"/>
      <c r="F443" s="16"/>
      <c r="G443" s="16"/>
      <c r="H443" s="16"/>
      <c r="I443" s="16"/>
      <c r="J443" s="16"/>
      <c r="K443" s="16"/>
      <c r="L443" s="16"/>
      <c r="M443" s="16"/>
      <c r="N443" s="128"/>
      <c r="O443" s="16"/>
      <c r="P443" s="16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  <c r="AB443" s="94"/>
      <c r="AC443" s="94"/>
      <c r="AD443" s="94"/>
      <c r="AE443" s="94"/>
      <c r="AF443" s="94"/>
      <c r="AG443" s="94"/>
      <c r="AH443" s="94"/>
      <c r="AI443" s="18"/>
      <c r="AJ443" s="18"/>
      <c r="AK443" s="18"/>
      <c r="AL443" s="18"/>
      <c r="AM443" s="18"/>
      <c r="AN443" s="18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</row>
    <row r="444" spans="1:55" ht="15" customHeight="1">
      <c r="A444" s="228"/>
      <c r="B444" s="25"/>
      <c r="C444" s="23"/>
      <c r="D444" s="23"/>
      <c r="E444" s="23"/>
      <c r="F444" s="16"/>
      <c r="G444" s="16"/>
      <c r="H444" s="16"/>
      <c r="I444" s="16"/>
      <c r="J444" s="16"/>
      <c r="K444" s="16"/>
      <c r="L444" s="16"/>
      <c r="M444" s="16"/>
      <c r="N444" s="128"/>
      <c r="O444" s="16"/>
      <c r="P444" s="16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  <c r="AB444" s="94"/>
      <c r="AC444" s="94"/>
      <c r="AD444" s="94"/>
      <c r="AE444" s="94"/>
      <c r="AF444" s="94"/>
      <c r="AG444" s="94"/>
      <c r="AH444" s="94"/>
      <c r="AI444" s="18"/>
      <c r="AJ444" s="18"/>
      <c r="AK444" s="18"/>
      <c r="AL444" s="18"/>
      <c r="AM444" s="18"/>
      <c r="AN444" s="18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</row>
    <row r="445" spans="1:55" ht="15" customHeight="1">
      <c r="A445" s="228"/>
      <c r="B445" s="25"/>
      <c r="C445" s="23"/>
      <c r="D445" s="23"/>
      <c r="E445" s="23"/>
      <c r="F445" s="16"/>
      <c r="G445" s="16"/>
      <c r="H445" s="16"/>
      <c r="I445" s="16"/>
      <c r="J445" s="16"/>
      <c r="K445" s="16"/>
      <c r="L445" s="16"/>
      <c r="M445" s="16"/>
      <c r="N445" s="128"/>
      <c r="O445" s="16"/>
      <c r="P445" s="16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  <c r="AB445" s="94"/>
      <c r="AC445" s="94"/>
      <c r="AD445" s="94"/>
      <c r="AE445" s="94"/>
      <c r="AF445" s="94"/>
      <c r="AG445" s="94"/>
      <c r="AH445" s="94"/>
      <c r="AI445" s="18"/>
      <c r="AJ445" s="18"/>
      <c r="AK445" s="18"/>
      <c r="AL445" s="18"/>
      <c r="AM445" s="18"/>
      <c r="AN445" s="18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</row>
    <row r="446" spans="1:55" ht="15" customHeight="1">
      <c r="A446" s="228"/>
      <c r="B446" s="25"/>
      <c r="C446" s="23"/>
      <c r="D446" s="23"/>
      <c r="E446" s="23"/>
      <c r="F446" s="16"/>
      <c r="G446" s="16"/>
      <c r="H446" s="16"/>
      <c r="I446" s="16"/>
      <c r="J446" s="16"/>
      <c r="K446" s="16"/>
      <c r="L446" s="16"/>
      <c r="M446" s="16"/>
      <c r="N446" s="128"/>
      <c r="O446" s="16"/>
      <c r="P446" s="16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  <c r="AB446" s="94"/>
      <c r="AC446" s="94"/>
      <c r="AD446" s="94"/>
      <c r="AE446" s="94"/>
      <c r="AF446" s="94"/>
      <c r="AG446" s="94"/>
      <c r="AH446" s="94"/>
      <c r="AI446" s="18"/>
      <c r="AJ446" s="18"/>
      <c r="AK446" s="18"/>
      <c r="AL446" s="18"/>
      <c r="AM446" s="18"/>
      <c r="AN446" s="18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</row>
    <row r="447" spans="1:55" ht="15" customHeight="1">
      <c r="A447" s="228"/>
      <c r="B447" s="25"/>
      <c r="C447" s="23"/>
      <c r="D447" s="23"/>
      <c r="E447" s="23"/>
      <c r="F447" s="16"/>
      <c r="G447" s="16"/>
      <c r="H447" s="16"/>
      <c r="I447" s="16"/>
      <c r="J447" s="16"/>
      <c r="K447" s="16"/>
      <c r="L447" s="16"/>
      <c r="M447" s="16"/>
      <c r="N447" s="128"/>
      <c r="O447" s="16"/>
      <c r="P447" s="16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  <c r="AB447" s="94"/>
      <c r="AC447" s="94"/>
      <c r="AD447" s="94"/>
      <c r="AE447" s="94"/>
      <c r="AF447" s="94"/>
      <c r="AG447" s="94"/>
      <c r="AH447" s="94"/>
      <c r="AI447" s="18"/>
      <c r="AJ447" s="18"/>
      <c r="AK447" s="18"/>
      <c r="AL447" s="18"/>
      <c r="AM447" s="18"/>
      <c r="AN447" s="18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</row>
    <row r="448" spans="1:55" ht="15" customHeight="1">
      <c r="A448" s="228"/>
      <c r="B448" s="25"/>
      <c r="C448" s="23"/>
      <c r="D448" s="23"/>
      <c r="E448" s="23"/>
      <c r="F448" s="16"/>
      <c r="G448" s="16"/>
      <c r="H448" s="16"/>
      <c r="I448" s="16"/>
      <c r="J448" s="16"/>
      <c r="K448" s="16"/>
      <c r="L448" s="16"/>
      <c r="M448" s="16"/>
      <c r="N448" s="128"/>
      <c r="O448" s="16"/>
      <c r="P448" s="16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  <c r="AB448" s="94"/>
      <c r="AC448" s="94"/>
      <c r="AD448" s="94"/>
      <c r="AE448" s="94"/>
      <c r="AF448" s="94"/>
      <c r="AG448" s="94"/>
      <c r="AH448" s="94"/>
      <c r="AI448" s="18"/>
      <c r="AJ448" s="18"/>
      <c r="AK448" s="18"/>
      <c r="AL448" s="18"/>
      <c r="AM448" s="18"/>
      <c r="AN448" s="1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</row>
    <row r="449" spans="1:55" ht="15" customHeight="1">
      <c r="A449" s="228"/>
      <c r="B449" s="25"/>
      <c r="C449" s="23"/>
      <c r="D449" s="23"/>
      <c r="E449" s="23"/>
      <c r="F449" s="16"/>
      <c r="G449" s="16"/>
      <c r="H449" s="16"/>
      <c r="I449" s="16"/>
      <c r="J449" s="16"/>
      <c r="K449" s="16"/>
      <c r="L449" s="16"/>
      <c r="M449" s="16"/>
      <c r="N449" s="128"/>
      <c r="O449" s="16"/>
      <c r="P449" s="16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  <c r="AB449" s="94"/>
      <c r="AC449" s="94"/>
      <c r="AD449" s="94"/>
      <c r="AE449" s="94"/>
      <c r="AF449" s="94"/>
      <c r="AG449" s="94"/>
      <c r="AH449" s="94"/>
      <c r="AI449" s="18"/>
      <c r="AJ449" s="18"/>
      <c r="AK449" s="18"/>
      <c r="AL449" s="18"/>
      <c r="AM449" s="18"/>
      <c r="AN449" s="18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</row>
    <row r="450" spans="1:55" ht="15" customHeight="1">
      <c r="A450" s="228"/>
      <c r="B450" s="25"/>
      <c r="C450" s="23"/>
      <c r="D450" s="23"/>
      <c r="E450" s="23"/>
      <c r="F450" s="16"/>
      <c r="G450" s="16"/>
      <c r="H450" s="16"/>
      <c r="I450" s="16"/>
      <c r="J450" s="16"/>
      <c r="K450" s="16"/>
      <c r="L450" s="16"/>
      <c r="M450" s="16"/>
      <c r="N450" s="128"/>
      <c r="O450" s="16"/>
      <c r="P450" s="16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  <c r="AB450" s="94"/>
      <c r="AC450" s="94"/>
      <c r="AD450" s="94"/>
      <c r="AE450" s="94"/>
      <c r="AF450" s="94"/>
      <c r="AG450" s="94"/>
      <c r="AH450" s="94"/>
      <c r="AI450" s="18"/>
      <c r="AJ450" s="18"/>
      <c r="AK450" s="18"/>
      <c r="AL450" s="18"/>
      <c r="AM450" s="18"/>
      <c r="AN450" s="18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</row>
    <row r="451" spans="1:55" ht="15" customHeight="1">
      <c r="A451" s="228"/>
      <c r="B451" s="25"/>
      <c r="C451" s="23"/>
      <c r="D451" s="23"/>
      <c r="E451" s="23"/>
      <c r="F451" s="16"/>
      <c r="G451" s="16"/>
      <c r="H451" s="16"/>
      <c r="I451" s="16"/>
      <c r="J451" s="16"/>
      <c r="K451" s="16"/>
      <c r="L451" s="16"/>
      <c r="M451" s="16"/>
      <c r="N451" s="128"/>
      <c r="O451" s="16"/>
      <c r="P451" s="16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  <c r="AB451" s="94"/>
      <c r="AC451" s="94"/>
      <c r="AD451" s="94"/>
      <c r="AE451" s="94"/>
      <c r="AF451" s="94"/>
      <c r="AG451" s="94"/>
      <c r="AH451" s="94"/>
      <c r="AI451" s="18"/>
      <c r="AJ451" s="18"/>
      <c r="AK451" s="18"/>
      <c r="AL451" s="18"/>
      <c r="AM451" s="18"/>
      <c r="AN451" s="18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</row>
    <row r="452" spans="1:55" ht="15" customHeight="1">
      <c r="A452" s="228"/>
      <c r="B452" s="25"/>
      <c r="C452" s="23"/>
      <c r="D452" s="23"/>
      <c r="E452" s="23"/>
      <c r="F452" s="16"/>
      <c r="G452" s="16"/>
      <c r="H452" s="16"/>
      <c r="I452" s="16"/>
      <c r="J452" s="16"/>
      <c r="K452" s="16"/>
      <c r="L452" s="16"/>
      <c r="M452" s="16"/>
      <c r="N452" s="128"/>
      <c r="O452" s="16"/>
      <c r="P452" s="16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  <c r="AB452" s="94"/>
      <c r="AC452" s="94"/>
      <c r="AD452" s="94"/>
      <c r="AE452" s="94"/>
      <c r="AF452" s="94"/>
      <c r="AG452" s="94"/>
      <c r="AH452" s="94"/>
      <c r="AI452" s="18"/>
      <c r="AJ452" s="18"/>
      <c r="AK452" s="18"/>
      <c r="AL452" s="18"/>
      <c r="AM452" s="18"/>
      <c r="AN452" s="18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</row>
    <row r="453" spans="1:55" ht="15" customHeight="1">
      <c r="A453" s="228"/>
      <c r="B453" s="25"/>
      <c r="C453" s="23"/>
      <c r="D453" s="23"/>
      <c r="E453" s="23"/>
      <c r="F453" s="16"/>
      <c r="G453" s="16"/>
      <c r="H453" s="16"/>
      <c r="I453" s="16"/>
      <c r="J453" s="16"/>
      <c r="K453" s="16"/>
      <c r="L453" s="16"/>
      <c r="M453" s="16"/>
      <c r="N453" s="128"/>
      <c r="O453" s="16"/>
      <c r="P453" s="16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  <c r="AB453" s="94"/>
      <c r="AC453" s="94"/>
      <c r="AD453" s="94"/>
      <c r="AE453" s="94"/>
      <c r="AF453" s="94"/>
      <c r="AG453" s="94"/>
      <c r="AH453" s="94"/>
      <c r="AI453" s="18"/>
      <c r="AJ453" s="18"/>
      <c r="AK453" s="18"/>
      <c r="AL453" s="18"/>
      <c r="AM453" s="18"/>
      <c r="AN453" s="18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</row>
    <row r="454" spans="1:55" ht="15" customHeight="1">
      <c r="A454" s="228"/>
      <c r="B454" s="25"/>
      <c r="C454" s="23"/>
      <c r="D454" s="23"/>
      <c r="E454" s="23"/>
      <c r="F454" s="16"/>
      <c r="G454" s="16"/>
      <c r="H454" s="16"/>
      <c r="I454" s="16"/>
      <c r="J454" s="16"/>
      <c r="K454" s="16"/>
      <c r="L454" s="16"/>
      <c r="M454" s="16"/>
      <c r="N454" s="128"/>
      <c r="O454" s="16"/>
      <c r="P454" s="16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  <c r="AB454" s="94"/>
      <c r="AC454" s="94"/>
      <c r="AD454" s="94"/>
      <c r="AE454" s="94"/>
      <c r="AF454" s="94"/>
      <c r="AG454" s="94"/>
      <c r="AH454" s="94"/>
      <c r="AI454" s="18"/>
      <c r="AJ454" s="18"/>
      <c r="AK454" s="18"/>
      <c r="AL454" s="18"/>
      <c r="AM454" s="18"/>
      <c r="AN454" s="18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</row>
    <row r="455" spans="1:55" ht="15" customHeight="1">
      <c r="A455" s="228"/>
      <c r="B455" s="25"/>
      <c r="C455" s="23"/>
      <c r="D455" s="23"/>
      <c r="E455" s="23"/>
      <c r="F455" s="16"/>
      <c r="G455" s="16"/>
      <c r="H455" s="16"/>
      <c r="I455" s="16"/>
      <c r="J455" s="16"/>
      <c r="K455" s="16"/>
      <c r="L455" s="16"/>
      <c r="M455" s="16"/>
      <c r="N455" s="128"/>
      <c r="O455" s="16"/>
      <c r="P455" s="16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  <c r="AB455" s="94"/>
      <c r="AC455" s="94"/>
      <c r="AD455" s="94"/>
      <c r="AE455" s="94"/>
      <c r="AF455" s="94"/>
      <c r="AG455" s="94"/>
      <c r="AH455" s="94"/>
      <c r="AI455" s="18"/>
      <c r="AJ455" s="18"/>
      <c r="AK455" s="18"/>
      <c r="AL455" s="18"/>
      <c r="AM455" s="18"/>
      <c r="AN455" s="18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</row>
    <row r="456" spans="1:55" ht="15" customHeight="1">
      <c r="A456" s="228"/>
      <c r="B456" s="25"/>
      <c r="C456" s="23"/>
      <c r="D456" s="23"/>
      <c r="E456" s="23"/>
      <c r="F456" s="16"/>
      <c r="G456" s="16"/>
      <c r="H456" s="16"/>
      <c r="I456" s="16"/>
      <c r="J456" s="16"/>
      <c r="K456" s="16"/>
      <c r="L456" s="16"/>
      <c r="M456" s="16"/>
      <c r="N456" s="128"/>
      <c r="O456" s="16"/>
      <c r="P456" s="16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94"/>
      <c r="AC456" s="94"/>
      <c r="AD456" s="94"/>
      <c r="AE456" s="94"/>
      <c r="AF456" s="94"/>
      <c r="AG456" s="94"/>
      <c r="AH456" s="94"/>
      <c r="AI456" s="18"/>
      <c r="AJ456" s="18"/>
      <c r="AK456" s="18"/>
      <c r="AL456" s="18"/>
      <c r="AM456" s="18"/>
      <c r="AN456" s="18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</row>
    <row r="457" spans="1:55" ht="15" customHeight="1">
      <c r="A457" s="228"/>
      <c r="B457" s="25"/>
      <c r="C457" s="23"/>
      <c r="D457" s="23"/>
      <c r="E457" s="23"/>
      <c r="F457" s="16"/>
      <c r="G457" s="16"/>
      <c r="H457" s="16"/>
      <c r="I457" s="16"/>
      <c r="J457" s="16"/>
      <c r="K457" s="16"/>
      <c r="L457" s="16"/>
      <c r="M457" s="16"/>
      <c r="N457" s="128"/>
      <c r="O457" s="16"/>
      <c r="P457" s="16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  <c r="AB457" s="94"/>
      <c r="AC457" s="94"/>
      <c r="AD457" s="94"/>
      <c r="AE457" s="94"/>
      <c r="AF457" s="94"/>
      <c r="AG457" s="94"/>
      <c r="AH457" s="94"/>
      <c r="AI457" s="18"/>
      <c r="AJ457" s="18"/>
      <c r="AK457" s="18"/>
      <c r="AL457" s="18"/>
      <c r="AM457" s="18"/>
      <c r="AN457" s="18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</row>
    <row r="458" spans="1:55" ht="15" customHeight="1">
      <c r="A458" s="228"/>
      <c r="B458" s="25"/>
      <c r="C458" s="23"/>
      <c r="D458" s="23"/>
      <c r="E458" s="23"/>
      <c r="F458" s="16"/>
      <c r="G458" s="16"/>
      <c r="H458" s="16"/>
      <c r="I458" s="16"/>
      <c r="J458" s="16"/>
      <c r="K458" s="16"/>
      <c r="L458" s="16"/>
      <c r="M458" s="16"/>
      <c r="N458" s="128"/>
      <c r="O458" s="16"/>
      <c r="P458" s="16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  <c r="AB458" s="94"/>
      <c r="AC458" s="94"/>
      <c r="AD458" s="94"/>
      <c r="AE458" s="94"/>
      <c r="AF458" s="94"/>
      <c r="AG458" s="94"/>
      <c r="AH458" s="94"/>
      <c r="AI458" s="18"/>
      <c r="AJ458" s="18"/>
      <c r="AK458" s="18"/>
      <c r="AL458" s="18"/>
      <c r="AM458" s="18"/>
      <c r="AN458" s="1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</row>
    <row r="459" spans="1:55" ht="15" customHeight="1">
      <c r="A459" s="228"/>
      <c r="B459" s="25"/>
      <c r="C459" s="23"/>
      <c r="D459" s="23"/>
      <c r="E459" s="23"/>
      <c r="F459" s="16"/>
      <c r="G459" s="16"/>
      <c r="H459" s="16"/>
      <c r="I459" s="16"/>
      <c r="J459" s="16"/>
      <c r="K459" s="16"/>
      <c r="L459" s="16"/>
      <c r="M459" s="16"/>
      <c r="N459" s="128"/>
      <c r="O459" s="16"/>
      <c r="P459" s="16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  <c r="AB459" s="94"/>
      <c r="AC459" s="94"/>
      <c r="AD459" s="94"/>
      <c r="AE459" s="94"/>
      <c r="AF459" s="94"/>
      <c r="AG459" s="94"/>
      <c r="AH459" s="94"/>
      <c r="AI459" s="18"/>
      <c r="AJ459" s="18"/>
      <c r="AK459" s="18"/>
      <c r="AL459" s="18"/>
      <c r="AM459" s="18"/>
      <c r="AN459" s="18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</row>
    <row r="460" spans="1:55" ht="15" customHeight="1">
      <c r="A460" s="228"/>
      <c r="B460" s="25"/>
      <c r="C460" s="23"/>
      <c r="D460" s="23"/>
      <c r="E460" s="23"/>
      <c r="F460" s="16"/>
      <c r="G460" s="16"/>
      <c r="H460" s="16"/>
      <c r="I460" s="16"/>
      <c r="J460" s="16"/>
      <c r="K460" s="16"/>
      <c r="L460" s="16"/>
      <c r="M460" s="16"/>
      <c r="N460" s="128"/>
      <c r="O460" s="16"/>
      <c r="P460" s="16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  <c r="AB460" s="94"/>
      <c r="AC460" s="94"/>
      <c r="AD460" s="94"/>
      <c r="AE460" s="94"/>
      <c r="AF460" s="94"/>
      <c r="AG460" s="94"/>
      <c r="AH460" s="94"/>
      <c r="AI460" s="18"/>
      <c r="AJ460" s="18"/>
      <c r="AK460" s="18"/>
      <c r="AL460" s="18"/>
      <c r="AM460" s="18"/>
      <c r="AN460" s="18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</row>
    <row r="461" spans="1:55" ht="15" customHeight="1">
      <c r="A461" s="228"/>
      <c r="B461" s="25"/>
      <c r="C461" s="23"/>
      <c r="D461" s="23"/>
      <c r="E461" s="23"/>
      <c r="F461" s="16"/>
      <c r="G461" s="16"/>
      <c r="H461" s="16"/>
      <c r="I461" s="16"/>
      <c r="J461" s="16"/>
      <c r="K461" s="16"/>
      <c r="L461" s="16"/>
      <c r="M461" s="16"/>
      <c r="N461" s="128"/>
      <c r="O461" s="16"/>
      <c r="P461" s="16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  <c r="AB461" s="94"/>
      <c r="AC461" s="94"/>
      <c r="AD461" s="94"/>
      <c r="AE461" s="94"/>
      <c r="AF461" s="94"/>
      <c r="AG461" s="94"/>
      <c r="AH461" s="94"/>
      <c r="AI461" s="18"/>
      <c r="AJ461" s="18"/>
      <c r="AK461" s="18"/>
      <c r="AL461" s="18"/>
      <c r="AM461" s="18"/>
      <c r="AN461" s="18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</row>
    <row r="462" spans="1:55" ht="15" customHeight="1">
      <c r="A462" s="228"/>
      <c r="B462" s="25"/>
      <c r="C462" s="23"/>
      <c r="D462" s="23"/>
      <c r="E462" s="23"/>
      <c r="F462" s="16"/>
      <c r="G462" s="16"/>
      <c r="H462" s="16"/>
      <c r="I462" s="16"/>
      <c r="J462" s="16"/>
      <c r="K462" s="16"/>
      <c r="L462" s="16"/>
      <c r="M462" s="16"/>
      <c r="N462" s="128"/>
      <c r="O462" s="16"/>
      <c r="P462" s="16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  <c r="AB462" s="94"/>
      <c r="AC462" s="94"/>
      <c r="AD462" s="94"/>
      <c r="AE462" s="94"/>
      <c r="AF462" s="94"/>
      <c r="AG462" s="94"/>
      <c r="AH462" s="94"/>
      <c r="AI462" s="18"/>
      <c r="AJ462" s="18"/>
      <c r="AK462" s="18"/>
      <c r="AL462" s="18"/>
      <c r="AM462" s="18"/>
      <c r="AN462" s="18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</row>
    <row r="463" spans="1:55" ht="15" customHeight="1">
      <c r="A463" s="228"/>
      <c r="B463" s="25"/>
      <c r="C463" s="23"/>
      <c r="D463" s="23"/>
      <c r="E463" s="23"/>
      <c r="F463" s="16"/>
      <c r="G463" s="16"/>
      <c r="H463" s="16"/>
      <c r="I463" s="16"/>
      <c r="J463" s="16"/>
      <c r="K463" s="16"/>
      <c r="L463" s="16"/>
      <c r="M463" s="16"/>
      <c r="N463" s="128"/>
      <c r="O463" s="16"/>
      <c r="P463" s="16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  <c r="AB463" s="94"/>
      <c r="AC463" s="94"/>
      <c r="AD463" s="94"/>
      <c r="AE463" s="94"/>
      <c r="AF463" s="94"/>
      <c r="AG463" s="94"/>
      <c r="AH463" s="94"/>
      <c r="AI463" s="18"/>
      <c r="AJ463" s="18"/>
      <c r="AK463" s="18"/>
      <c r="AL463" s="18"/>
      <c r="AM463" s="18"/>
      <c r="AN463" s="18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</row>
    <row r="464" spans="1:55" ht="15" customHeight="1">
      <c r="A464" s="228"/>
      <c r="B464" s="25"/>
      <c r="C464" s="23"/>
      <c r="D464" s="23"/>
      <c r="E464" s="23"/>
      <c r="F464" s="16"/>
      <c r="G464" s="16"/>
      <c r="H464" s="16"/>
      <c r="I464" s="16"/>
      <c r="J464" s="16"/>
      <c r="K464" s="16"/>
      <c r="L464" s="16"/>
      <c r="M464" s="16"/>
      <c r="N464" s="128"/>
      <c r="O464" s="16"/>
      <c r="P464" s="16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  <c r="AB464" s="94"/>
      <c r="AC464" s="94"/>
      <c r="AD464" s="94"/>
      <c r="AE464" s="94"/>
      <c r="AF464" s="94"/>
      <c r="AG464" s="94"/>
      <c r="AH464" s="94"/>
      <c r="AI464" s="18"/>
      <c r="AJ464" s="18"/>
      <c r="AK464" s="18"/>
      <c r="AL464" s="18"/>
      <c r="AM464" s="18"/>
      <c r="AN464" s="18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</row>
    <row r="465" spans="1:55" ht="15" customHeight="1">
      <c r="A465" s="228"/>
      <c r="B465" s="25"/>
      <c r="C465" s="23"/>
      <c r="D465" s="23"/>
      <c r="E465" s="23"/>
      <c r="F465" s="16"/>
      <c r="G465" s="16"/>
      <c r="H465" s="16"/>
      <c r="I465" s="16"/>
      <c r="J465" s="16"/>
      <c r="K465" s="16"/>
      <c r="L465" s="16"/>
      <c r="M465" s="16"/>
      <c r="N465" s="128"/>
      <c r="O465" s="16"/>
      <c r="P465" s="16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  <c r="AB465" s="94"/>
      <c r="AC465" s="94"/>
      <c r="AD465" s="94"/>
      <c r="AE465" s="94"/>
      <c r="AF465" s="94"/>
      <c r="AG465" s="94"/>
      <c r="AH465" s="94"/>
      <c r="AI465" s="18"/>
      <c r="AJ465" s="18"/>
      <c r="AK465" s="18"/>
      <c r="AL465" s="18"/>
      <c r="AM465" s="18"/>
      <c r="AN465" s="18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</row>
    <row r="466" spans="1:55" ht="15" customHeight="1">
      <c r="A466" s="228"/>
      <c r="B466" s="25"/>
      <c r="C466" s="23"/>
      <c r="D466" s="23"/>
      <c r="E466" s="23"/>
      <c r="F466" s="16"/>
      <c r="G466" s="16"/>
      <c r="H466" s="16"/>
      <c r="I466" s="16"/>
      <c r="J466" s="16"/>
      <c r="K466" s="16"/>
      <c r="L466" s="16"/>
      <c r="M466" s="16"/>
      <c r="N466" s="128"/>
      <c r="O466" s="16"/>
      <c r="P466" s="16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  <c r="AB466" s="94"/>
      <c r="AC466" s="94"/>
      <c r="AD466" s="94"/>
      <c r="AE466" s="94"/>
      <c r="AF466" s="94"/>
      <c r="AG466" s="94"/>
      <c r="AH466" s="94"/>
      <c r="AI466" s="18"/>
      <c r="AJ466" s="18"/>
      <c r="AK466" s="18"/>
      <c r="AL466" s="18"/>
      <c r="AM466" s="18"/>
      <c r="AN466" s="18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</row>
    <row r="467" spans="1:55" ht="15" customHeight="1">
      <c r="A467" s="228"/>
      <c r="B467" s="25"/>
      <c r="C467" s="23"/>
      <c r="D467" s="23"/>
      <c r="E467" s="23"/>
      <c r="F467" s="16"/>
      <c r="G467" s="16"/>
      <c r="H467" s="16"/>
      <c r="I467" s="16"/>
      <c r="J467" s="16"/>
      <c r="K467" s="16"/>
      <c r="L467" s="16"/>
      <c r="M467" s="16"/>
      <c r="N467" s="128"/>
      <c r="O467" s="16"/>
      <c r="P467" s="16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4"/>
      <c r="AC467" s="94"/>
      <c r="AD467" s="94"/>
      <c r="AE467" s="94"/>
      <c r="AF467" s="94"/>
      <c r="AG467" s="94"/>
      <c r="AH467" s="94"/>
      <c r="AI467" s="18"/>
      <c r="AJ467" s="18"/>
      <c r="AK467" s="18"/>
      <c r="AL467" s="18"/>
      <c r="AM467" s="18"/>
      <c r="AN467" s="18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</row>
    <row r="468" spans="1:55" ht="15" customHeight="1">
      <c r="A468" s="228"/>
      <c r="B468" s="25"/>
      <c r="C468" s="23"/>
      <c r="D468" s="23"/>
      <c r="E468" s="23"/>
      <c r="F468" s="16"/>
      <c r="G468" s="16"/>
      <c r="H468" s="16"/>
      <c r="I468" s="16"/>
      <c r="J468" s="16"/>
      <c r="K468" s="16"/>
      <c r="L468" s="16"/>
      <c r="M468" s="16"/>
      <c r="N468" s="128"/>
      <c r="O468" s="16"/>
      <c r="P468" s="16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94"/>
      <c r="AC468" s="94"/>
      <c r="AD468" s="94"/>
      <c r="AE468" s="94"/>
      <c r="AF468" s="94"/>
      <c r="AG468" s="94"/>
      <c r="AH468" s="94"/>
      <c r="AI468" s="18"/>
      <c r="AJ468" s="18"/>
      <c r="AK468" s="18"/>
      <c r="AL468" s="18"/>
      <c r="AM468" s="18"/>
      <c r="AN468" s="1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</row>
    <row r="469" spans="1:55" ht="15" customHeight="1">
      <c r="A469" s="228"/>
      <c r="B469" s="25"/>
      <c r="C469" s="23"/>
      <c r="D469" s="23"/>
      <c r="E469" s="23"/>
      <c r="F469" s="16"/>
      <c r="G469" s="16"/>
      <c r="H469" s="16"/>
      <c r="I469" s="16"/>
      <c r="J469" s="16"/>
      <c r="K469" s="16"/>
      <c r="L469" s="16"/>
      <c r="M469" s="16"/>
      <c r="N469" s="128"/>
      <c r="O469" s="16"/>
      <c r="P469" s="16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94"/>
      <c r="AC469" s="94"/>
      <c r="AD469" s="94"/>
      <c r="AE469" s="94"/>
      <c r="AF469" s="94"/>
      <c r="AG469" s="94"/>
      <c r="AH469" s="94"/>
      <c r="AI469" s="18"/>
      <c r="AJ469" s="18"/>
      <c r="AK469" s="18"/>
      <c r="AL469" s="18"/>
      <c r="AM469" s="18"/>
      <c r="AN469" s="18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</row>
    <row r="470" spans="1:55" ht="15" customHeight="1">
      <c r="A470" s="228"/>
      <c r="B470" s="25"/>
      <c r="C470" s="23"/>
      <c r="D470" s="23"/>
      <c r="E470" s="23"/>
      <c r="F470" s="16"/>
      <c r="G470" s="16"/>
      <c r="H470" s="16"/>
      <c r="I470" s="16"/>
      <c r="J470" s="16"/>
      <c r="K470" s="16"/>
      <c r="L470" s="16"/>
      <c r="M470" s="16"/>
      <c r="N470" s="128"/>
      <c r="O470" s="16"/>
      <c r="P470" s="16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  <c r="AB470" s="94"/>
      <c r="AC470" s="94"/>
      <c r="AD470" s="94"/>
      <c r="AE470" s="94"/>
      <c r="AF470" s="94"/>
      <c r="AG470" s="94"/>
      <c r="AH470" s="94"/>
      <c r="AI470" s="18"/>
      <c r="AJ470" s="18"/>
      <c r="AK470" s="18"/>
      <c r="AL470" s="18"/>
      <c r="AM470" s="18"/>
      <c r="AN470" s="18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</row>
    <row r="471" spans="1:55" ht="15" customHeight="1">
      <c r="A471" s="228"/>
      <c r="B471" s="25"/>
      <c r="C471" s="23"/>
      <c r="D471" s="23"/>
      <c r="E471" s="23"/>
      <c r="F471" s="16"/>
      <c r="G471" s="16"/>
      <c r="H471" s="16"/>
      <c r="I471" s="16"/>
      <c r="J471" s="16"/>
      <c r="K471" s="16"/>
      <c r="L471" s="16"/>
      <c r="M471" s="16"/>
      <c r="N471" s="128"/>
      <c r="O471" s="16"/>
      <c r="P471" s="16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  <c r="AB471" s="94"/>
      <c r="AC471" s="94"/>
      <c r="AD471" s="94"/>
      <c r="AE471" s="94"/>
      <c r="AF471" s="94"/>
      <c r="AG471" s="94"/>
      <c r="AH471" s="94"/>
      <c r="AI471" s="18"/>
      <c r="AJ471" s="18"/>
      <c r="AK471" s="18"/>
      <c r="AL471" s="18"/>
      <c r="AM471" s="18"/>
      <c r="AN471" s="18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</row>
    <row r="472" spans="1:55" ht="15" customHeight="1">
      <c r="A472" s="228"/>
      <c r="B472" s="25"/>
      <c r="C472" s="23"/>
      <c r="D472" s="23"/>
      <c r="E472" s="23"/>
      <c r="F472" s="16"/>
      <c r="G472" s="16"/>
      <c r="H472" s="16"/>
      <c r="I472" s="16"/>
      <c r="J472" s="16"/>
      <c r="K472" s="16"/>
      <c r="L472" s="16"/>
      <c r="M472" s="16"/>
      <c r="N472" s="128"/>
      <c r="O472" s="16"/>
      <c r="P472" s="16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94"/>
      <c r="AC472" s="94"/>
      <c r="AD472" s="94"/>
      <c r="AE472" s="94"/>
      <c r="AF472" s="94"/>
      <c r="AG472" s="94"/>
      <c r="AH472" s="94"/>
      <c r="AI472" s="18"/>
      <c r="AJ472" s="18"/>
      <c r="AK472" s="18"/>
      <c r="AL472" s="18"/>
      <c r="AM472" s="18"/>
      <c r="AN472" s="18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</row>
    <row r="473" spans="1:55" ht="15" customHeight="1">
      <c r="A473" s="228"/>
      <c r="B473" s="25"/>
      <c r="C473" s="23"/>
      <c r="D473" s="23"/>
      <c r="E473" s="23"/>
      <c r="F473" s="16"/>
      <c r="G473" s="16"/>
      <c r="H473" s="16"/>
      <c r="I473" s="16"/>
      <c r="J473" s="16"/>
      <c r="K473" s="16"/>
      <c r="L473" s="16"/>
      <c r="M473" s="16"/>
      <c r="N473" s="128"/>
      <c r="O473" s="16"/>
      <c r="P473" s="16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94"/>
      <c r="AC473" s="94"/>
      <c r="AD473" s="94"/>
      <c r="AE473" s="94"/>
      <c r="AF473" s="94"/>
      <c r="AG473" s="94"/>
      <c r="AH473" s="94"/>
      <c r="AI473" s="18"/>
      <c r="AJ473" s="18"/>
      <c r="AK473" s="18"/>
      <c r="AL473" s="18"/>
      <c r="AM473" s="18"/>
      <c r="AN473" s="18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</row>
    <row r="474" spans="1:55" ht="15" customHeight="1">
      <c r="A474" s="228"/>
      <c r="B474" s="25"/>
      <c r="C474" s="23"/>
      <c r="D474" s="23"/>
      <c r="E474" s="23"/>
      <c r="F474" s="16"/>
      <c r="G474" s="16"/>
      <c r="H474" s="16"/>
      <c r="I474" s="16"/>
      <c r="J474" s="16"/>
      <c r="K474" s="16"/>
      <c r="L474" s="16"/>
      <c r="M474" s="16"/>
      <c r="N474" s="128"/>
      <c r="O474" s="16"/>
      <c r="P474" s="16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94"/>
      <c r="AC474" s="94"/>
      <c r="AD474" s="94"/>
      <c r="AE474" s="94"/>
      <c r="AF474" s="94"/>
      <c r="AG474" s="94"/>
      <c r="AH474" s="94"/>
      <c r="AI474" s="18"/>
      <c r="AJ474" s="18"/>
      <c r="AK474" s="18"/>
      <c r="AL474" s="18"/>
      <c r="AM474" s="18"/>
      <c r="AN474" s="18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</row>
    <row r="475" spans="1:55" ht="15" customHeight="1">
      <c r="A475" s="228"/>
      <c r="B475" s="25"/>
      <c r="C475" s="23"/>
      <c r="D475" s="23"/>
      <c r="E475" s="23"/>
      <c r="F475" s="16"/>
      <c r="G475" s="16"/>
      <c r="H475" s="16"/>
      <c r="I475" s="16"/>
      <c r="J475" s="16"/>
      <c r="K475" s="16"/>
      <c r="L475" s="16"/>
      <c r="M475" s="16"/>
      <c r="N475" s="128"/>
      <c r="O475" s="16"/>
      <c r="P475" s="16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4"/>
      <c r="AC475" s="94"/>
      <c r="AD475" s="94"/>
      <c r="AE475" s="94"/>
      <c r="AF475" s="94"/>
      <c r="AG475" s="94"/>
      <c r="AH475" s="94"/>
      <c r="AI475" s="18"/>
      <c r="AJ475" s="18"/>
      <c r="AK475" s="18"/>
      <c r="AL475" s="18"/>
      <c r="AM475" s="18"/>
      <c r="AN475" s="18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</row>
    <row r="476" spans="1:55" ht="15" customHeight="1">
      <c r="A476" s="228"/>
      <c r="B476" s="25"/>
      <c r="C476" s="23"/>
      <c r="D476" s="23"/>
      <c r="E476" s="23"/>
      <c r="F476" s="16"/>
      <c r="G476" s="16"/>
      <c r="H476" s="16"/>
      <c r="I476" s="16"/>
      <c r="J476" s="16"/>
      <c r="K476" s="16"/>
      <c r="L476" s="16"/>
      <c r="M476" s="16"/>
      <c r="N476" s="128"/>
      <c r="O476" s="16"/>
      <c r="P476" s="16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94"/>
      <c r="AC476" s="94"/>
      <c r="AD476" s="94"/>
      <c r="AE476" s="94"/>
      <c r="AF476" s="94"/>
      <c r="AG476" s="94"/>
      <c r="AH476" s="94"/>
      <c r="AI476" s="18"/>
      <c r="AJ476" s="18"/>
      <c r="AK476" s="18"/>
      <c r="AL476" s="18"/>
      <c r="AM476" s="18"/>
      <c r="AN476" s="18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</row>
    <row r="477" spans="1:55" ht="15" customHeight="1">
      <c r="A477" s="228"/>
      <c r="B477" s="25"/>
      <c r="C477" s="23"/>
      <c r="D477" s="23"/>
      <c r="E477" s="23"/>
      <c r="F477" s="16"/>
      <c r="G477" s="16"/>
      <c r="H477" s="16"/>
      <c r="I477" s="16"/>
      <c r="J477" s="16"/>
      <c r="K477" s="16"/>
      <c r="L477" s="16"/>
      <c r="M477" s="16"/>
      <c r="N477" s="128"/>
      <c r="O477" s="16"/>
      <c r="P477" s="16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4"/>
      <c r="AC477" s="94"/>
      <c r="AD477" s="94"/>
      <c r="AE477" s="94"/>
      <c r="AF477" s="94"/>
      <c r="AG477" s="94"/>
      <c r="AH477" s="94"/>
      <c r="AI477" s="18"/>
      <c r="AJ477" s="18"/>
      <c r="AK477" s="18"/>
      <c r="AL477" s="18"/>
      <c r="AM477" s="18"/>
      <c r="AN477" s="18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</row>
    <row r="478" spans="1:55" ht="15" customHeight="1">
      <c r="A478" s="228"/>
      <c r="B478" s="25"/>
      <c r="C478" s="23"/>
      <c r="D478" s="23"/>
      <c r="E478" s="23"/>
      <c r="F478" s="16"/>
      <c r="G478" s="16"/>
      <c r="H478" s="16"/>
      <c r="I478" s="16"/>
      <c r="J478" s="16"/>
      <c r="K478" s="16"/>
      <c r="L478" s="16"/>
      <c r="M478" s="16"/>
      <c r="N478" s="128"/>
      <c r="O478" s="16"/>
      <c r="P478" s="16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4"/>
      <c r="AC478" s="94"/>
      <c r="AD478" s="94"/>
      <c r="AE478" s="94"/>
      <c r="AF478" s="94"/>
      <c r="AG478" s="94"/>
      <c r="AH478" s="94"/>
      <c r="AI478" s="18"/>
      <c r="AJ478" s="18"/>
      <c r="AK478" s="18"/>
      <c r="AL478" s="18"/>
      <c r="AM478" s="18"/>
      <c r="AN478" s="1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</row>
    <row r="479" spans="1:55" ht="15" customHeight="1">
      <c r="A479" s="228"/>
      <c r="B479" s="25"/>
      <c r="C479" s="23"/>
      <c r="D479" s="23"/>
      <c r="E479" s="23"/>
      <c r="F479" s="16"/>
      <c r="G479" s="16"/>
      <c r="H479" s="16"/>
      <c r="I479" s="16"/>
      <c r="J479" s="16"/>
      <c r="K479" s="16"/>
      <c r="L479" s="16"/>
      <c r="M479" s="16"/>
      <c r="N479" s="128"/>
      <c r="O479" s="16"/>
      <c r="P479" s="16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4"/>
      <c r="AC479" s="94"/>
      <c r="AD479" s="94"/>
      <c r="AE479" s="94"/>
      <c r="AF479" s="94"/>
      <c r="AG479" s="94"/>
      <c r="AH479" s="94"/>
      <c r="AI479" s="18"/>
      <c r="AJ479" s="18"/>
      <c r="AK479" s="18"/>
      <c r="AL479" s="18"/>
      <c r="AM479" s="18"/>
      <c r="AN479" s="18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</row>
    <row r="480" spans="1:55" ht="15" customHeight="1">
      <c r="A480" s="228"/>
      <c r="B480" s="25"/>
      <c r="C480" s="23"/>
      <c r="D480" s="23"/>
      <c r="E480" s="23"/>
      <c r="F480" s="16"/>
      <c r="G480" s="16"/>
      <c r="H480" s="16"/>
      <c r="I480" s="16"/>
      <c r="J480" s="16"/>
      <c r="K480" s="16"/>
      <c r="L480" s="16"/>
      <c r="M480" s="16"/>
      <c r="N480" s="128"/>
      <c r="O480" s="16"/>
      <c r="P480" s="16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4"/>
      <c r="AC480" s="94"/>
      <c r="AD480" s="94"/>
      <c r="AE480" s="94"/>
      <c r="AF480" s="94"/>
      <c r="AG480" s="94"/>
      <c r="AH480" s="94"/>
      <c r="AI480" s="18"/>
      <c r="AJ480" s="18"/>
      <c r="AK480" s="18"/>
      <c r="AL480" s="18"/>
      <c r="AM480" s="18"/>
      <c r="AN480" s="18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</row>
    <row r="481" spans="1:55" ht="15" customHeight="1">
      <c r="A481" s="228"/>
      <c r="B481" s="25"/>
      <c r="C481" s="23"/>
      <c r="D481" s="23"/>
      <c r="E481" s="23"/>
      <c r="F481" s="16"/>
      <c r="G481" s="16"/>
      <c r="H481" s="16"/>
      <c r="I481" s="16"/>
      <c r="J481" s="16"/>
      <c r="K481" s="16"/>
      <c r="L481" s="16"/>
      <c r="M481" s="16"/>
      <c r="N481" s="128"/>
      <c r="O481" s="16"/>
      <c r="P481" s="16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4"/>
      <c r="AC481" s="94"/>
      <c r="AD481" s="94"/>
      <c r="AE481" s="94"/>
      <c r="AF481" s="94"/>
      <c r="AG481" s="94"/>
      <c r="AH481" s="94"/>
      <c r="AI481" s="18"/>
      <c r="AJ481" s="18"/>
      <c r="AK481" s="18"/>
      <c r="AL481" s="18"/>
      <c r="AM481" s="18"/>
      <c r="AN481" s="18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</row>
    <row r="482" spans="1:55" ht="15" customHeight="1">
      <c r="A482" s="228"/>
      <c r="B482" s="25"/>
      <c r="C482" s="23"/>
      <c r="D482" s="23"/>
      <c r="E482" s="23"/>
      <c r="F482" s="16"/>
      <c r="G482" s="16"/>
      <c r="H482" s="16"/>
      <c r="I482" s="16"/>
      <c r="J482" s="16"/>
      <c r="K482" s="16"/>
      <c r="L482" s="16"/>
      <c r="M482" s="16"/>
      <c r="N482" s="128"/>
      <c r="O482" s="16"/>
      <c r="P482" s="16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4"/>
      <c r="AC482" s="94"/>
      <c r="AD482" s="94"/>
      <c r="AE482" s="94"/>
      <c r="AF482" s="94"/>
      <c r="AG482" s="94"/>
      <c r="AH482" s="94"/>
      <c r="AI482" s="18"/>
      <c r="AJ482" s="18"/>
      <c r="AK482" s="18"/>
      <c r="AL482" s="18"/>
      <c r="AM482" s="18"/>
      <c r="AN482" s="18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</row>
    <row r="483" spans="1:55" ht="15" customHeight="1">
      <c r="A483" s="228"/>
      <c r="B483" s="25"/>
      <c r="C483" s="23"/>
      <c r="D483" s="23"/>
      <c r="E483" s="23"/>
      <c r="F483" s="16"/>
      <c r="G483" s="16"/>
      <c r="H483" s="16"/>
      <c r="I483" s="16"/>
      <c r="J483" s="16"/>
      <c r="K483" s="16"/>
      <c r="L483" s="16"/>
      <c r="M483" s="16"/>
      <c r="N483" s="128"/>
      <c r="O483" s="16"/>
      <c r="P483" s="16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4"/>
      <c r="AC483" s="94"/>
      <c r="AD483" s="94"/>
      <c r="AE483" s="94"/>
      <c r="AF483" s="94"/>
      <c r="AG483" s="94"/>
      <c r="AH483" s="94"/>
      <c r="AI483" s="18"/>
      <c r="AJ483" s="18"/>
      <c r="AK483" s="18"/>
      <c r="AL483" s="18"/>
      <c r="AM483" s="18"/>
      <c r="AN483" s="18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</row>
    <row r="484" spans="1:55" ht="15" customHeight="1">
      <c r="A484" s="228"/>
      <c r="B484" s="25"/>
      <c r="C484" s="23"/>
      <c r="D484" s="23"/>
      <c r="E484" s="23"/>
      <c r="F484" s="16"/>
      <c r="G484" s="16"/>
      <c r="H484" s="16"/>
      <c r="I484" s="16"/>
      <c r="J484" s="16"/>
      <c r="K484" s="16"/>
      <c r="L484" s="16"/>
      <c r="M484" s="16"/>
      <c r="N484" s="128"/>
      <c r="O484" s="16"/>
      <c r="P484" s="16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4"/>
      <c r="AC484" s="94"/>
      <c r="AD484" s="94"/>
      <c r="AE484" s="94"/>
      <c r="AF484" s="94"/>
      <c r="AG484" s="94"/>
      <c r="AH484" s="94"/>
      <c r="AI484" s="18"/>
      <c r="AJ484" s="18"/>
      <c r="AK484" s="18"/>
      <c r="AL484" s="18"/>
      <c r="AM484" s="18"/>
      <c r="AN484" s="18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</row>
    <row r="485" spans="1:55" ht="15" customHeight="1">
      <c r="A485" s="228"/>
      <c r="B485" s="25"/>
      <c r="C485" s="23"/>
      <c r="D485" s="23"/>
      <c r="E485" s="23"/>
      <c r="F485" s="16"/>
      <c r="G485" s="16"/>
      <c r="H485" s="16"/>
      <c r="I485" s="16"/>
      <c r="J485" s="16"/>
      <c r="K485" s="16"/>
      <c r="L485" s="16"/>
      <c r="M485" s="16"/>
      <c r="N485" s="128"/>
      <c r="O485" s="16"/>
      <c r="P485" s="16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18"/>
      <c r="AJ485" s="18"/>
      <c r="AK485" s="18"/>
      <c r="AL485" s="18"/>
      <c r="AM485" s="18"/>
      <c r="AN485" s="18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</row>
    <row r="486" spans="1:55" ht="15" customHeight="1">
      <c r="A486" s="228"/>
      <c r="B486" s="25"/>
      <c r="C486" s="23"/>
      <c r="D486" s="23"/>
      <c r="E486" s="23"/>
      <c r="F486" s="16"/>
      <c r="G486" s="16"/>
      <c r="H486" s="16"/>
      <c r="I486" s="16"/>
      <c r="J486" s="16"/>
      <c r="K486" s="16"/>
      <c r="L486" s="16"/>
      <c r="M486" s="16"/>
      <c r="N486" s="128"/>
      <c r="O486" s="16"/>
      <c r="P486" s="16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4"/>
      <c r="AC486" s="94"/>
      <c r="AD486" s="94"/>
      <c r="AE486" s="94"/>
      <c r="AF486" s="94"/>
      <c r="AG486" s="94"/>
      <c r="AH486" s="94"/>
      <c r="AI486" s="18"/>
      <c r="AJ486" s="18"/>
      <c r="AK486" s="18"/>
      <c r="AL486" s="18"/>
      <c r="AM486" s="18"/>
      <c r="AN486" s="18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</row>
    <row r="487" spans="1:55" ht="15" customHeight="1">
      <c r="A487" s="228"/>
      <c r="B487" s="25"/>
      <c r="C487" s="23"/>
      <c r="D487" s="23"/>
      <c r="E487" s="23"/>
      <c r="F487" s="16"/>
      <c r="G487" s="16"/>
      <c r="H487" s="16"/>
      <c r="I487" s="16"/>
      <c r="J487" s="16"/>
      <c r="K487" s="16"/>
      <c r="L487" s="16"/>
      <c r="M487" s="16"/>
      <c r="N487" s="128"/>
      <c r="O487" s="16"/>
      <c r="P487" s="16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4"/>
      <c r="AC487" s="94"/>
      <c r="AD487" s="94"/>
      <c r="AE487" s="94"/>
      <c r="AF487" s="94"/>
      <c r="AG487" s="94"/>
      <c r="AH487" s="94"/>
      <c r="AI487" s="18"/>
      <c r="AJ487" s="18"/>
      <c r="AK487" s="18"/>
      <c r="AL487" s="18"/>
      <c r="AM487" s="18"/>
      <c r="AN487" s="18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</row>
    <row r="488" spans="1:55" ht="15" customHeight="1">
      <c r="A488" s="228"/>
      <c r="B488" s="25"/>
      <c r="C488" s="23"/>
      <c r="D488" s="23"/>
      <c r="E488" s="23"/>
      <c r="F488" s="16"/>
      <c r="G488" s="16"/>
      <c r="H488" s="16"/>
      <c r="I488" s="16"/>
      <c r="J488" s="16"/>
      <c r="K488" s="16"/>
      <c r="L488" s="16"/>
      <c r="M488" s="16"/>
      <c r="N488" s="128"/>
      <c r="O488" s="16"/>
      <c r="P488" s="16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  <c r="AC488" s="94"/>
      <c r="AD488" s="94"/>
      <c r="AE488" s="94"/>
      <c r="AF488" s="94"/>
      <c r="AG488" s="94"/>
      <c r="AH488" s="94"/>
      <c r="AI488" s="18"/>
      <c r="AJ488" s="18"/>
      <c r="AK488" s="18"/>
      <c r="AL488" s="18"/>
      <c r="AM488" s="18"/>
      <c r="AN488" s="1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</row>
    <row r="489" spans="1:55" ht="15" customHeight="1">
      <c r="A489" s="228"/>
      <c r="B489" s="25"/>
      <c r="C489" s="23"/>
      <c r="D489" s="23"/>
      <c r="E489" s="23"/>
      <c r="F489" s="16"/>
      <c r="G489" s="16"/>
      <c r="H489" s="16"/>
      <c r="I489" s="16"/>
      <c r="J489" s="16"/>
      <c r="K489" s="16"/>
      <c r="L489" s="16"/>
      <c r="M489" s="16"/>
      <c r="N489" s="128"/>
      <c r="O489" s="16"/>
      <c r="P489" s="16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  <c r="AC489" s="94"/>
      <c r="AD489" s="94"/>
      <c r="AE489" s="94"/>
      <c r="AF489" s="94"/>
      <c r="AG489" s="94"/>
      <c r="AH489" s="94"/>
      <c r="AI489" s="18"/>
      <c r="AJ489" s="18"/>
      <c r="AK489" s="18"/>
      <c r="AL489" s="18"/>
      <c r="AM489" s="18"/>
      <c r="AN489" s="18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</row>
    <row r="490" spans="1:55" ht="15" customHeight="1">
      <c r="A490" s="228"/>
      <c r="B490" s="25"/>
      <c r="C490" s="23"/>
      <c r="D490" s="23"/>
      <c r="E490" s="23"/>
      <c r="F490" s="16"/>
      <c r="G490" s="16"/>
      <c r="H490" s="16"/>
      <c r="I490" s="16"/>
      <c r="J490" s="16"/>
      <c r="K490" s="16"/>
      <c r="L490" s="16"/>
      <c r="M490" s="16"/>
      <c r="N490" s="128"/>
      <c r="O490" s="16"/>
      <c r="P490" s="16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  <c r="AC490" s="94"/>
      <c r="AD490" s="94"/>
      <c r="AE490" s="94"/>
      <c r="AF490" s="94"/>
      <c r="AG490" s="94"/>
      <c r="AH490" s="94"/>
      <c r="AI490" s="18"/>
      <c r="AJ490" s="18"/>
      <c r="AK490" s="18"/>
      <c r="AL490" s="18"/>
      <c r="AM490" s="18"/>
      <c r="AN490" s="18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</row>
    <row r="491" spans="1:55" ht="15" customHeight="1">
      <c r="A491" s="228"/>
      <c r="B491" s="25"/>
      <c r="C491" s="23"/>
      <c r="D491" s="23"/>
      <c r="E491" s="23"/>
      <c r="F491" s="16"/>
      <c r="G491" s="16"/>
      <c r="H491" s="16"/>
      <c r="I491" s="16"/>
      <c r="J491" s="16"/>
      <c r="K491" s="16"/>
      <c r="L491" s="16"/>
      <c r="M491" s="16"/>
      <c r="N491" s="128"/>
      <c r="O491" s="16"/>
      <c r="P491" s="16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  <c r="AC491" s="94"/>
      <c r="AD491" s="94"/>
      <c r="AE491" s="94"/>
      <c r="AF491" s="94"/>
      <c r="AG491" s="94"/>
      <c r="AH491" s="94"/>
      <c r="AI491" s="18"/>
      <c r="AJ491" s="18"/>
      <c r="AK491" s="18"/>
      <c r="AL491" s="18"/>
      <c r="AM491" s="18"/>
      <c r="AN491" s="18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</row>
    <row r="492" spans="1:55" ht="15" customHeight="1">
      <c r="A492" s="228"/>
      <c r="B492" s="25"/>
      <c r="C492" s="23"/>
      <c r="D492" s="23"/>
      <c r="E492" s="23"/>
      <c r="F492" s="16"/>
      <c r="G492" s="16"/>
      <c r="H492" s="16"/>
      <c r="I492" s="16"/>
      <c r="J492" s="16"/>
      <c r="K492" s="16"/>
      <c r="L492" s="16"/>
      <c r="M492" s="16"/>
      <c r="N492" s="128"/>
      <c r="O492" s="16"/>
      <c r="P492" s="16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  <c r="AC492" s="94"/>
      <c r="AD492" s="94"/>
      <c r="AE492" s="94"/>
      <c r="AF492" s="94"/>
      <c r="AG492" s="94"/>
      <c r="AH492" s="94"/>
      <c r="AI492" s="18"/>
      <c r="AJ492" s="18"/>
      <c r="AK492" s="18"/>
      <c r="AL492" s="18"/>
      <c r="AM492" s="18"/>
      <c r="AN492" s="18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</row>
    <row r="493" spans="1:55" ht="15" customHeight="1">
      <c r="A493" s="228"/>
      <c r="B493" s="25"/>
      <c r="C493" s="23"/>
      <c r="D493" s="23"/>
      <c r="E493" s="23"/>
      <c r="F493" s="16"/>
      <c r="G493" s="16"/>
      <c r="H493" s="16"/>
      <c r="I493" s="16"/>
      <c r="J493" s="16"/>
      <c r="K493" s="16"/>
      <c r="L493" s="16"/>
      <c r="M493" s="16"/>
      <c r="N493" s="128"/>
      <c r="O493" s="16"/>
      <c r="P493" s="16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  <c r="AC493" s="94"/>
      <c r="AD493" s="94"/>
      <c r="AE493" s="94"/>
      <c r="AF493" s="94"/>
      <c r="AG493" s="94"/>
      <c r="AH493" s="94"/>
      <c r="AI493" s="18"/>
      <c r="AJ493" s="18"/>
      <c r="AK493" s="18"/>
      <c r="AL493" s="18"/>
      <c r="AM493" s="18"/>
      <c r="AN493" s="18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</row>
    <row r="494" spans="1:55" ht="15" customHeight="1">
      <c r="A494" s="228"/>
      <c r="B494" s="25"/>
      <c r="C494" s="23"/>
      <c r="D494" s="23"/>
      <c r="E494" s="23"/>
      <c r="F494" s="16"/>
      <c r="G494" s="16"/>
      <c r="H494" s="16"/>
      <c r="I494" s="16"/>
      <c r="J494" s="16"/>
      <c r="K494" s="16"/>
      <c r="L494" s="16"/>
      <c r="M494" s="16"/>
      <c r="N494" s="128"/>
      <c r="O494" s="16"/>
      <c r="P494" s="16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  <c r="AC494" s="94"/>
      <c r="AD494" s="94"/>
      <c r="AE494" s="94"/>
      <c r="AF494" s="94"/>
      <c r="AG494" s="94"/>
      <c r="AH494" s="94"/>
      <c r="AI494" s="18"/>
      <c r="AJ494" s="18"/>
      <c r="AK494" s="18"/>
      <c r="AL494" s="18"/>
      <c r="AM494" s="18"/>
      <c r="AN494" s="18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</row>
    <row r="495" spans="1:55" ht="15" customHeight="1">
      <c r="A495" s="228"/>
      <c r="B495" s="25"/>
      <c r="C495" s="23"/>
      <c r="D495" s="23"/>
      <c r="E495" s="23"/>
      <c r="F495" s="16"/>
      <c r="G495" s="16"/>
      <c r="H495" s="16"/>
      <c r="I495" s="16"/>
      <c r="J495" s="16"/>
      <c r="K495" s="16"/>
      <c r="L495" s="16"/>
      <c r="M495" s="16"/>
      <c r="N495" s="128"/>
      <c r="O495" s="16"/>
      <c r="P495" s="16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  <c r="AC495" s="94"/>
      <c r="AD495" s="94"/>
      <c r="AE495" s="94"/>
      <c r="AF495" s="94"/>
      <c r="AG495" s="94"/>
      <c r="AH495" s="94"/>
      <c r="AI495" s="18"/>
      <c r="AJ495" s="18"/>
      <c r="AK495" s="18"/>
      <c r="AL495" s="18"/>
      <c r="AM495" s="18"/>
      <c r="AN495" s="18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</row>
    <row r="496" spans="1:55" ht="15" customHeight="1">
      <c r="A496" s="228"/>
      <c r="B496" s="25"/>
      <c r="C496" s="23"/>
      <c r="D496" s="23"/>
      <c r="E496" s="23"/>
      <c r="F496" s="16"/>
      <c r="G496" s="16"/>
      <c r="H496" s="16"/>
      <c r="I496" s="16"/>
      <c r="J496" s="16"/>
      <c r="K496" s="16"/>
      <c r="L496" s="16"/>
      <c r="M496" s="16"/>
      <c r="N496" s="128"/>
      <c r="O496" s="16"/>
      <c r="P496" s="16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4"/>
      <c r="AC496" s="94"/>
      <c r="AD496" s="94"/>
      <c r="AE496" s="94"/>
      <c r="AF496" s="94"/>
      <c r="AG496" s="94"/>
      <c r="AH496" s="94"/>
      <c r="AI496" s="18"/>
      <c r="AJ496" s="18"/>
      <c r="AK496" s="18"/>
      <c r="AL496" s="18"/>
      <c r="AM496" s="18"/>
      <c r="AN496" s="18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</row>
    <row r="497" spans="1:55" ht="15" customHeight="1">
      <c r="A497" s="228"/>
      <c r="B497" s="25"/>
      <c r="C497" s="23"/>
      <c r="D497" s="23"/>
      <c r="E497" s="23"/>
      <c r="F497" s="16"/>
      <c r="G497" s="16"/>
      <c r="H497" s="16"/>
      <c r="I497" s="16"/>
      <c r="J497" s="16"/>
      <c r="K497" s="16"/>
      <c r="L497" s="16"/>
      <c r="M497" s="16"/>
      <c r="N497" s="128"/>
      <c r="O497" s="16"/>
      <c r="P497" s="16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4"/>
      <c r="AC497" s="94"/>
      <c r="AD497" s="94"/>
      <c r="AE497" s="94"/>
      <c r="AF497" s="94"/>
      <c r="AG497" s="94"/>
      <c r="AH497" s="94"/>
      <c r="AI497" s="18"/>
      <c r="AJ497" s="18"/>
      <c r="AK497" s="18"/>
      <c r="AL497" s="18"/>
      <c r="AM497" s="18"/>
      <c r="AN497" s="18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</row>
    <row r="498" spans="1:55" ht="15" customHeight="1">
      <c r="A498" s="228"/>
      <c r="B498" s="25"/>
      <c r="C498" s="23"/>
      <c r="D498" s="23"/>
      <c r="E498" s="23"/>
      <c r="F498" s="16"/>
      <c r="G498" s="16"/>
      <c r="H498" s="16"/>
      <c r="I498" s="16"/>
      <c r="J498" s="16"/>
      <c r="K498" s="16"/>
      <c r="L498" s="16"/>
      <c r="M498" s="16"/>
      <c r="N498" s="128"/>
      <c r="O498" s="16"/>
      <c r="P498" s="16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4"/>
      <c r="AC498" s="94"/>
      <c r="AD498" s="94"/>
      <c r="AE498" s="94"/>
      <c r="AF498" s="94"/>
      <c r="AG498" s="94"/>
      <c r="AH498" s="94"/>
      <c r="AI498" s="18"/>
      <c r="AJ498" s="18"/>
      <c r="AK498" s="18"/>
      <c r="AL498" s="18"/>
      <c r="AM498" s="18"/>
      <c r="AN498" s="1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</row>
    <row r="499" spans="1:55" ht="15" customHeight="1">
      <c r="A499" s="228"/>
      <c r="B499" s="25"/>
      <c r="C499" s="23"/>
      <c r="D499" s="23"/>
      <c r="E499" s="23"/>
      <c r="F499" s="16"/>
      <c r="G499" s="16"/>
      <c r="H499" s="16"/>
      <c r="I499" s="16"/>
      <c r="J499" s="16"/>
      <c r="K499" s="16"/>
      <c r="L499" s="16"/>
      <c r="M499" s="16"/>
      <c r="N499" s="128"/>
      <c r="O499" s="16"/>
      <c r="P499" s="16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  <c r="AC499" s="94"/>
      <c r="AD499" s="94"/>
      <c r="AE499" s="94"/>
      <c r="AF499" s="94"/>
      <c r="AG499" s="94"/>
      <c r="AH499" s="94"/>
      <c r="AI499" s="18"/>
      <c r="AJ499" s="18"/>
      <c r="AK499" s="18"/>
      <c r="AL499" s="18"/>
      <c r="AM499" s="18"/>
      <c r="AN499" s="18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</row>
    <row r="500" spans="1:55" ht="15" customHeight="1">
      <c r="A500" s="228"/>
      <c r="B500" s="25"/>
      <c r="C500" s="23"/>
      <c r="D500" s="23"/>
      <c r="E500" s="23"/>
      <c r="F500" s="16"/>
      <c r="G500" s="16"/>
      <c r="H500" s="16"/>
      <c r="I500" s="16"/>
      <c r="J500" s="16"/>
      <c r="K500" s="16"/>
      <c r="L500" s="16"/>
      <c r="M500" s="16"/>
      <c r="N500" s="128"/>
      <c r="O500" s="16"/>
      <c r="P500" s="16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  <c r="AC500" s="94"/>
      <c r="AD500" s="94"/>
      <c r="AE500" s="94"/>
      <c r="AF500" s="94"/>
      <c r="AG500" s="94"/>
      <c r="AH500" s="94"/>
      <c r="AI500" s="18"/>
      <c r="AJ500" s="18"/>
      <c r="AK500" s="18"/>
      <c r="AL500" s="18"/>
      <c r="AM500" s="18"/>
      <c r="AN500" s="18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</row>
    <row r="501" spans="1:55" ht="15" customHeight="1">
      <c r="A501" s="228"/>
      <c r="B501" s="25"/>
      <c r="C501" s="23"/>
      <c r="D501" s="23"/>
      <c r="E501" s="23"/>
      <c r="F501" s="16"/>
      <c r="G501" s="16"/>
      <c r="H501" s="16"/>
      <c r="I501" s="16"/>
      <c r="J501" s="16"/>
      <c r="K501" s="16"/>
      <c r="L501" s="16"/>
      <c r="M501" s="16"/>
      <c r="N501" s="128"/>
      <c r="O501" s="16"/>
      <c r="P501" s="16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  <c r="AC501" s="94"/>
      <c r="AD501" s="94"/>
      <c r="AE501" s="94"/>
      <c r="AF501" s="94"/>
      <c r="AG501" s="94"/>
      <c r="AH501" s="94"/>
      <c r="AI501" s="18"/>
      <c r="AJ501" s="18"/>
      <c r="AK501" s="18"/>
      <c r="AL501" s="18"/>
      <c r="AM501" s="18"/>
      <c r="AN501" s="18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</row>
    <row r="502" spans="1:55" ht="15" customHeight="1">
      <c r="A502" s="228"/>
      <c r="B502" s="25"/>
      <c r="C502" s="23"/>
      <c r="D502" s="23"/>
      <c r="E502" s="23"/>
      <c r="F502" s="16"/>
      <c r="G502" s="16"/>
      <c r="H502" s="16"/>
      <c r="I502" s="16"/>
      <c r="J502" s="16"/>
      <c r="K502" s="16"/>
      <c r="L502" s="16"/>
      <c r="M502" s="16"/>
      <c r="N502" s="128"/>
      <c r="O502" s="16"/>
      <c r="P502" s="16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  <c r="AC502" s="94"/>
      <c r="AD502" s="94"/>
      <c r="AE502" s="94"/>
      <c r="AF502" s="94"/>
      <c r="AG502" s="94"/>
      <c r="AH502" s="94"/>
      <c r="AI502" s="18"/>
      <c r="AJ502" s="18"/>
      <c r="AK502" s="18"/>
      <c r="AL502" s="18"/>
      <c r="AM502" s="18"/>
      <c r="AN502" s="18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</row>
    <row r="503" spans="1:55" ht="15" customHeight="1">
      <c r="A503" s="228"/>
      <c r="B503" s="25"/>
      <c r="C503" s="23"/>
      <c r="D503" s="23"/>
      <c r="E503" s="23"/>
      <c r="F503" s="16"/>
      <c r="G503" s="16"/>
      <c r="H503" s="16"/>
      <c r="I503" s="16"/>
      <c r="J503" s="16"/>
      <c r="K503" s="16"/>
      <c r="L503" s="16"/>
      <c r="M503" s="16"/>
      <c r="N503" s="128"/>
      <c r="O503" s="16"/>
      <c r="P503" s="16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4"/>
      <c r="AC503" s="94"/>
      <c r="AD503" s="94"/>
      <c r="AE503" s="94"/>
      <c r="AF503" s="94"/>
      <c r="AG503" s="94"/>
      <c r="AH503" s="94"/>
      <c r="AI503" s="18"/>
      <c r="AJ503" s="18"/>
      <c r="AK503" s="18"/>
      <c r="AL503" s="18"/>
      <c r="AM503" s="18"/>
      <c r="AN503" s="18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</row>
    <row r="504" spans="1:55" ht="15" customHeight="1">
      <c r="A504" s="228"/>
      <c r="B504" s="25"/>
      <c r="C504" s="23"/>
      <c r="D504" s="23"/>
      <c r="E504" s="23"/>
      <c r="F504" s="16"/>
      <c r="G504" s="16"/>
      <c r="H504" s="16"/>
      <c r="I504" s="16"/>
      <c r="J504" s="16"/>
      <c r="K504" s="16"/>
      <c r="L504" s="16"/>
      <c r="M504" s="16"/>
      <c r="N504" s="128"/>
      <c r="O504" s="16"/>
      <c r="P504" s="16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4"/>
      <c r="AC504" s="94"/>
      <c r="AD504" s="94"/>
      <c r="AE504" s="94"/>
      <c r="AF504" s="94"/>
      <c r="AG504" s="94"/>
      <c r="AH504" s="94"/>
      <c r="AI504" s="18"/>
      <c r="AJ504" s="18"/>
      <c r="AK504" s="18"/>
      <c r="AL504" s="18"/>
      <c r="AM504" s="18"/>
      <c r="AN504" s="18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</row>
    <row r="505" spans="1:55" ht="15" customHeight="1">
      <c r="A505" s="228"/>
      <c r="B505" s="25"/>
      <c r="C505" s="23"/>
      <c r="D505" s="23"/>
      <c r="E505" s="23"/>
      <c r="F505" s="16"/>
      <c r="G505" s="16"/>
      <c r="H505" s="16"/>
      <c r="I505" s="16"/>
      <c r="J505" s="16"/>
      <c r="K505" s="16"/>
      <c r="L505" s="16"/>
      <c r="M505" s="16"/>
      <c r="N505" s="128"/>
      <c r="O505" s="16"/>
      <c r="P505" s="16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4"/>
      <c r="AC505" s="94"/>
      <c r="AD505" s="94"/>
      <c r="AE505" s="94"/>
      <c r="AF505" s="94"/>
      <c r="AG505" s="94"/>
      <c r="AH505" s="94"/>
      <c r="AI505" s="18"/>
      <c r="AJ505" s="18"/>
      <c r="AK505" s="18"/>
      <c r="AL505" s="18"/>
      <c r="AM505" s="18"/>
      <c r="AN505" s="18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</row>
    <row r="506" spans="1:55" ht="15" customHeight="1">
      <c r="A506" s="228"/>
      <c r="B506" s="25"/>
      <c r="C506" s="23"/>
      <c r="D506" s="23"/>
      <c r="E506" s="23"/>
      <c r="F506" s="16"/>
      <c r="G506" s="16"/>
      <c r="H506" s="16"/>
      <c r="I506" s="16"/>
      <c r="J506" s="16"/>
      <c r="K506" s="16"/>
      <c r="L506" s="16"/>
      <c r="M506" s="16"/>
      <c r="N506" s="128"/>
      <c r="O506" s="16"/>
      <c r="P506" s="16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4"/>
      <c r="AC506" s="94"/>
      <c r="AD506" s="94"/>
      <c r="AE506" s="94"/>
      <c r="AF506" s="94"/>
      <c r="AG506" s="94"/>
      <c r="AH506" s="94"/>
      <c r="AI506" s="18"/>
      <c r="AJ506" s="18"/>
      <c r="AK506" s="18"/>
      <c r="AL506" s="18"/>
      <c r="AM506" s="18"/>
      <c r="AN506" s="18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</row>
    <row r="507" spans="1:55" ht="15" customHeight="1">
      <c r="A507" s="228"/>
      <c r="B507" s="25"/>
      <c r="C507" s="23"/>
      <c r="D507" s="23"/>
      <c r="E507" s="23"/>
      <c r="F507" s="16"/>
      <c r="G507" s="16"/>
      <c r="H507" s="16"/>
      <c r="I507" s="16"/>
      <c r="J507" s="16"/>
      <c r="K507" s="16"/>
      <c r="L507" s="16"/>
      <c r="M507" s="16"/>
      <c r="N507" s="128"/>
      <c r="O507" s="16"/>
      <c r="P507" s="16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4"/>
      <c r="AC507" s="94"/>
      <c r="AD507" s="94"/>
      <c r="AE507" s="94"/>
      <c r="AF507" s="94"/>
      <c r="AG507" s="94"/>
      <c r="AH507" s="94"/>
      <c r="AI507" s="18"/>
      <c r="AJ507" s="18"/>
      <c r="AK507" s="18"/>
      <c r="AL507" s="18"/>
      <c r="AM507" s="18"/>
      <c r="AN507" s="18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</row>
    <row r="508" spans="1:55" ht="15" customHeight="1">
      <c r="A508" s="228"/>
      <c r="B508" s="25"/>
      <c r="C508" s="23"/>
      <c r="D508" s="23"/>
      <c r="E508" s="23"/>
      <c r="F508" s="16"/>
      <c r="G508" s="16"/>
      <c r="H508" s="16"/>
      <c r="I508" s="16"/>
      <c r="J508" s="16"/>
      <c r="K508" s="16"/>
      <c r="L508" s="16"/>
      <c r="M508" s="16"/>
      <c r="N508" s="128"/>
      <c r="O508" s="16"/>
      <c r="P508" s="16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4"/>
      <c r="AC508" s="94"/>
      <c r="AD508" s="94"/>
      <c r="AE508" s="94"/>
      <c r="AF508" s="94"/>
      <c r="AG508" s="94"/>
      <c r="AH508" s="94"/>
      <c r="AI508" s="18"/>
      <c r="AJ508" s="18"/>
      <c r="AK508" s="18"/>
      <c r="AL508" s="18"/>
      <c r="AM508" s="18"/>
      <c r="AN508" s="1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</row>
    <row r="509" spans="1:55" ht="15" customHeight="1">
      <c r="A509" s="228"/>
      <c r="B509" s="25"/>
      <c r="C509" s="23"/>
      <c r="D509" s="23"/>
      <c r="E509" s="23"/>
      <c r="F509" s="16"/>
      <c r="G509" s="16"/>
      <c r="H509" s="16"/>
      <c r="I509" s="16"/>
      <c r="J509" s="16"/>
      <c r="K509" s="16"/>
      <c r="L509" s="16"/>
      <c r="M509" s="16"/>
      <c r="N509" s="128"/>
      <c r="O509" s="16"/>
      <c r="P509" s="16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4"/>
      <c r="AC509" s="94"/>
      <c r="AD509" s="94"/>
      <c r="AE509" s="94"/>
      <c r="AF509" s="94"/>
      <c r="AG509" s="94"/>
      <c r="AH509" s="94"/>
      <c r="AI509" s="18"/>
      <c r="AJ509" s="18"/>
      <c r="AK509" s="18"/>
      <c r="AL509" s="18"/>
      <c r="AM509" s="18"/>
      <c r="AN509" s="18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</row>
    <row r="510" spans="1:55" ht="15" customHeight="1">
      <c r="A510" s="228"/>
      <c r="B510" s="25"/>
      <c r="C510" s="23"/>
      <c r="D510" s="23"/>
      <c r="E510" s="23"/>
      <c r="F510" s="16"/>
      <c r="G510" s="16"/>
      <c r="H510" s="16"/>
      <c r="I510" s="16"/>
      <c r="J510" s="16"/>
      <c r="K510" s="16"/>
      <c r="L510" s="16"/>
      <c r="M510" s="16"/>
      <c r="N510" s="128"/>
      <c r="O510" s="16"/>
      <c r="P510" s="16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4"/>
      <c r="AC510" s="94"/>
      <c r="AD510" s="94"/>
      <c r="AE510" s="94"/>
      <c r="AF510" s="94"/>
      <c r="AG510" s="94"/>
      <c r="AH510" s="94"/>
      <c r="AI510" s="18"/>
      <c r="AJ510" s="18"/>
      <c r="AK510" s="18"/>
      <c r="AL510" s="18"/>
      <c r="AM510" s="18"/>
      <c r="AN510" s="18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</row>
    <row r="511" spans="1:55" ht="15" customHeight="1">
      <c r="A511" s="228"/>
      <c r="B511" s="25"/>
      <c r="C511" s="23"/>
      <c r="D511" s="23"/>
      <c r="E511" s="23"/>
      <c r="F511" s="16"/>
      <c r="G511" s="16"/>
      <c r="H511" s="16"/>
      <c r="I511" s="16"/>
      <c r="J511" s="16"/>
      <c r="K511" s="16"/>
      <c r="L511" s="16"/>
      <c r="M511" s="16"/>
      <c r="N511" s="128"/>
      <c r="O511" s="16"/>
      <c r="P511" s="16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4"/>
      <c r="AC511" s="94"/>
      <c r="AD511" s="94"/>
      <c r="AE511" s="94"/>
      <c r="AF511" s="94"/>
      <c r="AG511" s="94"/>
      <c r="AH511" s="94"/>
      <c r="AI511" s="18"/>
      <c r="AJ511" s="18"/>
      <c r="AK511" s="18"/>
      <c r="AL511" s="18"/>
      <c r="AM511" s="18"/>
      <c r="AN511" s="18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</row>
    <row r="512" spans="1:55" ht="15" customHeight="1">
      <c r="A512" s="228"/>
      <c r="B512" s="25"/>
      <c r="C512" s="23"/>
      <c r="D512" s="23"/>
      <c r="E512" s="23"/>
      <c r="F512" s="16"/>
      <c r="G512" s="16"/>
      <c r="H512" s="16"/>
      <c r="I512" s="16"/>
      <c r="J512" s="16"/>
      <c r="K512" s="16"/>
      <c r="L512" s="16"/>
      <c r="M512" s="16"/>
      <c r="N512" s="128"/>
      <c r="O512" s="16"/>
      <c r="P512" s="16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4"/>
      <c r="AC512" s="94"/>
      <c r="AD512" s="94"/>
      <c r="AE512" s="94"/>
      <c r="AF512" s="94"/>
      <c r="AG512" s="94"/>
      <c r="AH512" s="94"/>
      <c r="AI512" s="18"/>
      <c r="AJ512" s="18"/>
      <c r="AK512" s="18"/>
      <c r="AL512" s="18"/>
      <c r="AM512" s="18"/>
      <c r="AN512" s="18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</row>
    <row r="513" spans="1:55" ht="15" customHeight="1">
      <c r="A513" s="228"/>
      <c r="B513" s="25"/>
      <c r="C513" s="23"/>
      <c r="D513" s="23"/>
      <c r="E513" s="23"/>
      <c r="F513" s="16"/>
      <c r="G513" s="16"/>
      <c r="H513" s="16"/>
      <c r="I513" s="16"/>
      <c r="J513" s="16"/>
      <c r="K513" s="16"/>
      <c r="L513" s="16"/>
      <c r="M513" s="16"/>
      <c r="N513" s="128"/>
      <c r="O513" s="16"/>
      <c r="P513" s="16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4"/>
      <c r="AC513" s="94"/>
      <c r="AD513" s="94"/>
      <c r="AE513" s="94"/>
      <c r="AF513" s="94"/>
      <c r="AG513" s="94"/>
      <c r="AH513" s="94"/>
      <c r="AI513" s="18"/>
      <c r="AJ513" s="18"/>
      <c r="AK513" s="18"/>
      <c r="AL513" s="18"/>
      <c r="AM513" s="18"/>
      <c r="AN513" s="18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</row>
    <row r="514" spans="1:55" ht="15" customHeight="1">
      <c r="A514" s="228"/>
      <c r="B514" s="25"/>
      <c r="C514" s="23"/>
      <c r="D514" s="23"/>
      <c r="E514" s="23"/>
      <c r="F514" s="16"/>
      <c r="G514" s="16"/>
      <c r="H514" s="16"/>
      <c r="I514" s="16"/>
      <c r="J514" s="16"/>
      <c r="K514" s="16"/>
      <c r="L514" s="16"/>
      <c r="M514" s="16"/>
      <c r="N514" s="128"/>
      <c r="O514" s="16"/>
      <c r="P514" s="16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4"/>
      <c r="AC514" s="94"/>
      <c r="AD514" s="94"/>
      <c r="AE514" s="94"/>
      <c r="AF514" s="94"/>
      <c r="AG514" s="94"/>
      <c r="AH514" s="94"/>
      <c r="AI514" s="18"/>
      <c r="AJ514" s="18"/>
      <c r="AK514" s="18"/>
      <c r="AL514" s="18"/>
      <c r="AM514" s="18"/>
      <c r="AN514" s="18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</row>
    <row r="515" spans="1:55" ht="15" customHeight="1">
      <c r="A515" s="228"/>
      <c r="B515" s="25"/>
      <c r="C515" s="23"/>
      <c r="D515" s="23"/>
      <c r="E515" s="23"/>
      <c r="F515" s="16"/>
      <c r="G515" s="16"/>
      <c r="H515" s="16"/>
      <c r="I515" s="16"/>
      <c r="J515" s="16"/>
      <c r="K515" s="16"/>
      <c r="L515" s="16"/>
      <c r="M515" s="16"/>
      <c r="N515" s="128"/>
      <c r="O515" s="16"/>
      <c r="P515" s="16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4"/>
      <c r="AC515" s="94"/>
      <c r="AD515" s="94"/>
      <c r="AE515" s="94"/>
      <c r="AF515" s="94"/>
      <c r="AG515" s="94"/>
      <c r="AH515" s="94"/>
      <c r="AI515" s="18"/>
      <c r="AJ515" s="18"/>
      <c r="AK515" s="18"/>
      <c r="AL515" s="18"/>
      <c r="AM515" s="18"/>
      <c r="AN515" s="18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</row>
    <row r="516" spans="1:55" ht="15" customHeight="1">
      <c r="A516" s="228"/>
      <c r="B516" s="25"/>
      <c r="C516" s="23"/>
      <c r="D516" s="23"/>
      <c r="E516" s="23"/>
      <c r="F516" s="16"/>
      <c r="G516" s="16"/>
      <c r="H516" s="16"/>
      <c r="I516" s="16"/>
      <c r="J516" s="16"/>
      <c r="K516" s="16"/>
      <c r="L516" s="16"/>
      <c r="M516" s="16"/>
      <c r="N516" s="128"/>
      <c r="O516" s="16"/>
      <c r="P516" s="16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4"/>
      <c r="AC516" s="94"/>
      <c r="AD516" s="94"/>
      <c r="AE516" s="94"/>
      <c r="AF516" s="94"/>
      <c r="AG516" s="94"/>
      <c r="AH516" s="94"/>
      <c r="AI516" s="18"/>
      <c r="AJ516" s="18"/>
      <c r="AK516" s="18"/>
      <c r="AL516" s="18"/>
      <c r="AM516" s="18"/>
      <c r="AN516" s="18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</row>
    <row r="517" spans="1:55" ht="15" customHeight="1">
      <c r="A517" s="228"/>
      <c r="B517" s="25"/>
      <c r="C517" s="23"/>
      <c r="D517" s="23"/>
      <c r="E517" s="23"/>
      <c r="F517" s="16"/>
      <c r="G517" s="16"/>
      <c r="H517" s="16"/>
      <c r="I517" s="16"/>
      <c r="J517" s="16"/>
      <c r="K517" s="16"/>
      <c r="L517" s="16"/>
      <c r="M517" s="16"/>
      <c r="N517" s="128"/>
      <c r="O517" s="16"/>
      <c r="P517" s="16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4"/>
      <c r="AC517" s="94"/>
      <c r="AD517" s="94"/>
      <c r="AE517" s="94"/>
      <c r="AF517" s="94"/>
      <c r="AG517" s="94"/>
      <c r="AH517" s="94"/>
      <c r="AI517" s="18"/>
      <c r="AJ517" s="18"/>
      <c r="AK517" s="18"/>
      <c r="AL517" s="18"/>
      <c r="AM517" s="18"/>
      <c r="AN517" s="18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</row>
    <row r="518" spans="1:55" ht="15" customHeight="1">
      <c r="A518" s="228"/>
      <c r="B518" s="25"/>
      <c r="C518" s="23"/>
      <c r="D518" s="23"/>
      <c r="E518" s="23"/>
      <c r="F518" s="16"/>
      <c r="G518" s="16"/>
      <c r="H518" s="16"/>
      <c r="I518" s="16"/>
      <c r="J518" s="16"/>
      <c r="K518" s="16"/>
      <c r="L518" s="16"/>
      <c r="M518" s="16"/>
      <c r="N518" s="128"/>
      <c r="O518" s="16"/>
      <c r="P518" s="16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4"/>
      <c r="AC518" s="94"/>
      <c r="AD518" s="94"/>
      <c r="AE518" s="94"/>
      <c r="AF518" s="94"/>
      <c r="AG518" s="94"/>
      <c r="AH518" s="94"/>
      <c r="AI518" s="18"/>
      <c r="AJ518" s="18"/>
      <c r="AK518" s="18"/>
      <c r="AL518" s="18"/>
      <c r="AM518" s="18"/>
      <c r="AN518" s="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</row>
    <row r="519" spans="1:55" ht="15" customHeight="1">
      <c r="A519" s="228"/>
      <c r="B519" s="25"/>
      <c r="C519" s="23"/>
      <c r="D519" s="23"/>
      <c r="E519" s="23"/>
      <c r="F519" s="16"/>
      <c r="G519" s="16"/>
      <c r="H519" s="16"/>
      <c r="I519" s="16"/>
      <c r="J519" s="16"/>
      <c r="K519" s="16"/>
      <c r="L519" s="16"/>
      <c r="M519" s="16"/>
      <c r="N519" s="128"/>
      <c r="O519" s="16"/>
      <c r="P519" s="16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4"/>
      <c r="AC519" s="94"/>
      <c r="AD519" s="94"/>
      <c r="AE519" s="94"/>
      <c r="AF519" s="94"/>
      <c r="AG519" s="94"/>
      <c r="AH519" s="94"/>
      <c r="AI519" s="18"/>
      <c r="AJ519" s="18"/>
      <c r="AK519" s="18"/>
      <c r="AL519" s="18"/>
      <c r="AM519" s="18"/>
      <c r="AN519" s="18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</row>
    <row r="520" spans="1:55" ht="15" customHeight="1">
      <c r="A520" s="228"/>
      <c r="B520" s="25"/>
      <c r="C520" s="23"/>
      <c r="D520" s="23"/>
      <c r="E520" s="23"/>
      <c r="F520" s="16"/>
      <c r="G520" s="16"/>
      <c r="H520" s="16"/>
      <c r="I520" s="16"/>
      <c r="J520" s="16"/>
      <c r="K520" s="16"/>
      <c r="L520" s="16"/>
      <c r="M520" s="16"/>
      <c r="N520" s="128"/>
      <c r="O520" s="16"/>
      <c r="P520" s="16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  <c r="AC520" s="94"/>
      <c r="AD520" s="94"/>
      <c r="AE520" s="94"/>
      <c r="AF520" s="94"/>
      <c r="AG520" s="94"/>
      <c r="AH520" s="94"/>
      <c r="AI520" s="18"/>
      <c r="AJ520" s="18"/>
      <c r="AK520" s="18"/>
      <c r="AL520" s="18"/>
      <c r="AM520" s="18"/>
      <c r="AN520" s="18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</row>
    <row r="521" spans="1:55" ht="15" customHeight="1">
      <c r="A521" s="228"/>
      <c r="B521" s="25"/>
      <c r="C521" s="23"/>
      <c r="D521" s="23"/>
      <c r="E521" s="23"/>
      <c r="F521" s="16"/>
      <c r="G521" s="16"/>
      <c r="H521" s="16"/>
      <c r="I521" s="16"/>
      <c r="J521" s="16"/>
      <c r="K521" s="16"/>
      <c r="L521" s="16"/>
      <c r="M521" s="16"/>
      <c r="N521" s="128"/>
      <c r="O521" s="16"/>
      <c r="P521" s="16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4"/>
      <c r="AC521" s="94"/>
      <c r="AD521" s="94"/>
      <c r="AE521" s="94"/>
      <c r="AF521" s="94"/>
      <c r="AG521" s="94"/>
      <c r="AH521" s="94"/>
      <c r="AI521" s="18"/>
      <c r="AJ521" s="18"/>
      <c r="AK521" s="18"/>
      <c r="AL521" s="18"/>
      <c r="AM521" s="18"/>
      <c r="AN521" s="18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</row>
    <row r="522" spans="1:55" ht="15" customHeight="1">
      <c r="A522" s="228"/>
      <c r="B522" s="25"/>
      <c r="C522" s="23"/>
      <c r="D522" s="23"/>
      <c r="E522" s="23"/>
      <c r="F522" s="16"/>
      <c r="G522" s="16"/>
      <c r="H522" s="16"/>
      <c r="I522" s="16"/>
      <c r="J522" s="16"/>
      <c r="K522" s="16"/>
      <c r="L522" s="16"/>
      <c r="M522" s="16"/>
      <c r="N522" s="128"/>
      <c r="O522" s="16"/>
      <c r="P522" s="16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  <c r="AC522" s="94"/>
      <c r="AD522" s="94"/>
      <c r="AE522" s="94"/>
      <c r="AF522" s="94"/>
      <c r="AG522" s="94"/>
      <c r="AH522" s="94"/>
      <c r="AI522" s="18"/>
      <c r="AJ522" s="18"/>
      <c r="AK522" s="18"/>
      <c r="AL522" s="18"/>
      <c r="AM522" s="18"/>
      <c r="AN522" s="18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</row>
    <row r="523" spans="1:55" ht="15" customHeight="1">
      <c r="A523" s="228"/>
      <c r="B523" s="25"/>
      <c r="C523" s="23"/>
      <c r="D523" s="23"/>
      <c r="E523" s="23"/>
      <c r="F523" s="16"/>
      <c r="G523" s="16"/>
      <c r="H523" s="16"/>
      <c r="I523" s="16"/>
      <c r="J523" s="16"/>
      <c r="K523" s="16"/>
      <c r="L523" s="16"/>
      <c r="M523" s="16"/>
      <c r="N523" s="128"/>
      <c r="O523" s="16"/>
      <c r="P523" s="16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4"/>
      <c r="AC523" s="94"/>
      <c r="AD523" s="94"/>
      <c r="AE523" s="94"/>
      <c r="AF523" s="94"/>
      <c r="AG523" s="94"/>
      <c r="AH523" s="94"/>
      <c r="AI523" s="18"/>
      <c r="AJ523" s="18"/>
      <c r="AK523" s="18"/>
      <c r="AL523" s="18"/>
      <c r="AM523" s="18"/>
      <c r="AN523" s="18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</row>
    <row r="524" spans="1:55" ht="15" customHeight="1">
      <c r="A524" s="228"/>
      <c r="B524" s="25"/>
      <c r="C524" s="23"/>
      <c r="D524" s="23"/>
      <c r="E524" s="23"/>
      <c r="F524" s="16"/>
      <c r="G524" s="16"/>
      <c r="H524" s="16"/>
      <c r="I524" s="16"/>
      <c r="J524" s="16"/>
      <c r="K524" s="16"/>
      <c r="L524" s="16"/>
      <c r="M524" s="16"/>
      <c r="N524" s="128"/>
      <c r="O524" s="16"/>
      <c r="P524" s="16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4"/>
      <c r="AC524" s="94"/>
      <c r="AD524" s="94"/>
      <c r="AE524" s="94"/>
      <c r="AF524" s="94"/>
      <c r="AG524" s="94"/>
      <c r="AH524" s="94"/>
      <c r="AI524" s="18"/>
      <c r="AJ524" s="18"/>
      <c r="AK524" s="18"/>
      <c r="AL524" s="18"/>
      <c r="AM524" s="18"/>
      <c r="AN524" s="18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</row>
    <row r="525" spans="1:55" ht="15" customHeight="1">
      <c r="A525" s="228"/>
      <c r="B525" s="25"/>
      <c r="C525" s="23"/>
      <c r="D525" s="23"/>
      <c r="E525" s="23"/>
      <c r="F525" s="16"/>
      <c r="G525" s="16"/>
      <c r="H525" s="16"/>
      <c r="I525" s="16"/>
      <c r="J525" s="16"/>
      <c r="K525" s="16"/>
      <c r="L525" s="16"/>
      <c r="M525" s="16"/>
      <c r="N525" s="128"/>
      <c r="O525" s="16"/>
      <c r="P525" s="16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4"/>
      <c r="AC525" s="94"/>
      <c r="AD525" s="94"/>
      <c r="AE525" s="94"/>
      <c r="AF525" s="94"/>
      <c r="AG525" s="94"/>
      <c r="AH525" s="94"/>
      <c r="AI525" s="18"/>
      <c r="AJ525" s="18"/>
      <c r="AK525" s="18"/>
      <c r="AL525" s="18"/>
      <c r="AM525" s="18"/>
      <c r="AN525" s="18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</row>
    <row r="526" spans="1:55" ht="15" customHeight="1">
      <c r="A526" s="228"/>
      <c r="B526" s="25"/>
      <c r="C526" s="23"/>
      <c r="D526" s="23"/>
      <c r="E526" s="23"/>
      <c r="F526" s="16"/>
      <c r="G526" s="16"/>
      <c r="H526" s="16"/>
      <c r="I526" s="16"/>
      <c r="J526" s="16"/>
      <c r="K526" s="16"/>
      <c r="L526" s="16"/>
      <c r="M526" s="16"/>
      <c r="N526" s="128"/>
      <c r="O526" s="16"/>
      <c r="P526" s="16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  <c r="AC526" s="94"/>
      <c r="AD526" s="94"/>
      <c r="AE526" s="94"/>
      <c r="AF526" s="94"/>
      <c r="AG526" s="94"/>
      <c r="AH526" s="94"/>
      <c r="AI526" s="18"/>
      <c r="AJ526" s="18"/>
      <c r="AK526" s="18"/>
      <c r="AL526" s="18"/>
      <c r="AM526" s="18"/>
      <c r="AN526" s="18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</row>
    <row r="527" spans="1:55" ht="15" customHeight="1">
      <c r="A527" s="228"/>
      <c r="B527" s="25"/>
      <c r="C527" s="23"/>
      <c r="D527" s="23"/>
      <c r="E527" s="23"/>
      <c r="F527" s="16"/>
      <c r="G527" s="16"/>
      <c r="H527" s="16"/>
      <c r="I527" s="16"/>
      <c r="J527" s="16"/>
      <c r="K527" s="16"/>
      <c r="L527" s="16"/>
      <c r="M527" s="16"/>
      <c r="N527" s="128"/>
      <c r="O527" s="16"/>
      <c r="P527" s="16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  <c r="AC527" s="94"/>
      <c r="AD527" s="94"/>
      <c r="AE527" s="94"/>
      <c r="AF527" s="94"/>
      <c r="AG527" s="94"/>
      <c r="AH527" s="94"/>
      <c r="AI527" s="18"/>
      <c r="AJ527" s="18"/>
      <c r="AK527" s="18"/>
      <c r="AL527" s="18"/>
      <c r="AM527" s="18"/>
      <c r="AN527" s="18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</row>
    <row r="528" spans="1:55" ht="15" customHeight="1">
      <c r="A528" s="228"/>
      <c r="B528" s="25"/>
      <c r="C528" s="23"/>
      <c r="D528" s="23"/>
      <c r="E528" s="23"/>
      <c r="F528" s="16"/>
      <c r="G528" s="16"/>
      <c r="H528" s="16"/>
      <c r="I528" s="16"/>
      <c r="J528" s="16"/>
      <c r="K528" s="16"/>
      <c r="L528" s="16"/>
      <c r="M528" s="16"/>
      <c r="N528" s="128"/>
      <c r="O528" s="16"/>
      <c r="P528" s="16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4"/>
      <c r="AC528" s="94"/>
      <c r="AD528" s="94"/>
      <c r="AE528" s="94"/>
      <c r="AF528" s="94"/>
      <c r="AG528" s="94"/>
      <c r="AH528" s="94"/>
      <c r="AI528" s="18"/>
      <c r="AJ528" s="18"/>
      <c r="AK528" s="18"/>
      <c r="AL528" s="18"/>
      <c r="AM528" s="18"/>
      <c r="AN528" s="1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</row>
    <row r="529" spans="1:55" ht="15" customHeight="1">
      <c r="A529" s="228"/>
      <c r="B529" s="25"/>
      <c r="C529" s="23"/>
      <c r="D529" s="23"/>
      <c r="E529" s="23"/>
      <c r="F529" s="16"/>
      <c r="G529" s="16"/>
      <c r="H529" s="16"/>
      <c r="I529" s="16"/>
      <c r="J529" s="16"/>
      <c r="K529" s="16"/>
      <c r="L529" s="16"/>
      <c r="M529" s="16"/>
      <c r="N529" s="128"/>
      <c r="O529" s="16"/>
      <c r="P529" s="16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  <c r="AC529" s="94"/>
      <c r="AD529" s="94"/>
      <c r="AE529" s="94"/>
      <c r="AF529" s="94"/>
      <c r="AG529" s="94"/>
      <c r="AH529" s="94"/>
      <c r="AI529" s="18"/>
      <c r="AJ529" s="18"/>
      <c r="AK529" s="18"/>
      <c r="AL529" s="18"/>
      <c r="AM529" s="18"/>
      <c r="AN529" s="18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</row>
    <row r="530" spans="1:55" ht="15" customHeight="1">
      <c r="A530" s="228"/>
      <c r="B530" s="25"/>
      <c r="C530" s="23"/>
      <c r="D530" s="23"/>
      <c r="E530" s="23"/>
      <c r="F530" s="16"/>
      <c r="G530" s="16"/>
      <c r="H530" s="16"/>
      <c r="I530" s="16"/>
      <c r="J530" s="16"/>
      <c r="K530" s="16"/>
      <c r="L530" s="16"/>
      <c r="M530" s="16"/>
      <c r="N530" s="128"/>
      <c r="O530" s="16"/>
      <c r="P530" s="16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  <c r="AC530" s="94"/>
      <c r="AD530" s="94"/>
      <c r="AE530" s="94"/>
      <c r="AF530" s="94"/>
      <c r="AG530" s="94"/>
      <c r="AH530" s="94"/>
      <c r="AI530" s="18"/>
      <c r="AJ530" s="18"/>
      <c r="AK530" s="18"/>
      <c r="AL530" s="18"/>
      <c r="AM530" s="18"/>
      <c r="AN530" s="18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</row>
    <row r="531" spans="1:55" ht="15" customHeight="1">
      <c r="A531" s="228"/>
      <c r="B531" s="25"/>
      <c r="C531" s="23"/>
      <c r="D531" s="23"/>
      <c r="E531" s="23"/>
      <c r="F531" s="16"/>
      <c r="G531" s="16"/>
      <c r="H531" s="16"/>
      <c r="I531" s="16"/>
      <c r="J531" s="16"/>
      <c r="K531" s="16"/>
      <c r="L531" s="16"/>
      <c r="M531" s="16"/>
      <c r="N531" s="128"/>
      <c r="O531" s="16"/>
      <c r="P531" s="16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4"/>
      <c r="AC531" s="94"/>
      <c r="AD531" s="94"/>
      <c r="AE531" s="94"/>
      <c r="AF531" s="94"/>
      <c r="AG531" s="94"/>
      <c r="AH531" s="94"/>
      <c r="AI531" s="18"/>
      <c r="AJ531" s="18"/>
      <c r="AK531" s="18"/>
      <c r="AL531" s="18"/>
      <c r="AM531" s="18"/>
      <c r="AN531" s="18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</row>
    <row r="532" spans="1:55" ht="15" customHeight="1">
      <c r="A532" s="228"/>
      <c r="B532" s="25"/>
      <c r="C532" s="23"/>
      <c r="D532" s="23"/>
      <c r="E532" s="23"/>
      <c r="F532" s="16"/>
      <c r="G532" s="16"/>
      <c r="H532" s="16"/>
      <c r="I532" s="16"/>
      <c r="J532" s="16"/>
      <c r="K532" s="16"/>
      <c r="L532" s="16"/>
      <c r="M532" s="16"/>
      <c r="N532" s="128"/>
      <c r="O532" s="16"/>
      <c r="P532" s="16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4"/>
      <c r="AC532" s="94"/>
      <c r="AD532" s="94"/>
      <c r="AE532" s="94"/>
      <c r="AF532" s="94"/>
      <c r="AG532" s="94"/>
      <c r="AH532" s="94"/>
      <c r="AI532" s="18"/>
      <c r="AJ532" s="18"/>
      <c r="AK532" s="18"/>
      <c r="AL532" s="18"/>
      <c r="AM532" s="18"/>
      <c r="AN532" s="18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</row>
    <row r="533" spans="1:55" ht="15" customHeight="1">
      <c r="A533" s="228"/>
      <c r="B533" s="25"/>
      <c r="C533" s="23"/>
      <c r="D533" s="23"/>
      <c r="E533" s="23"/>
      <c r="F533" s="16"/>
      <c r="G533" s="16"/>
      <c r="H533" s="16"/>
      <c r="I533" s="16"/>
      <c r="J533" s="16"/>
      <c r="K533" s="16"/>
      <c r="L533" s="16"/>
      <c r="M533" s="16"/>
      <c r="N533" s="128"/>
      <c r="O533" s="16"/>
      <c r="P533" s="16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  <c r="AC533" s="94"/>
      <c r="AD533" s="94"/>
      <c r="AE533" s="94"/>
      <c r="AF533" s="94"/>
      <c r="AG533" s="94"/>
      <c r="AH533" s="94"/>
      <c r="AI533" s="18"/>
      <c r="AJ533" s="18"/>
      <c r="AK533" s="18"/>
      <c r="AL533" s="18"/>
      <c r="AM533" s="18"/>
      <c r="AN533" s="18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</row>
    <row r="534" spans="1:55" ht="15" customHeight="1">
      <c r="A534" s="228"/>
      <c r="B534" s="25"/>
      <c r="C534" s="23"/>
      <c r="D534" s="23"/>
      <c r="E534" s="23"/>
      <c r="F534" s="16"/>
      <c r="G534" s="16"/>
      <c r="H534" s="16"/>
      <c r="I534" s="16"/>
      <c r="J534" s="16"/>
      <c r="K534" s="16"/>
      <c r="L534" s="16"/>
      <c r="M534" s="16"/>
      <c r="N534" s="128"/>
      <c r="O534" s="16"/>
      <c r="P534" s="16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  <c r="AC534" s="94"/>
      <c r="AD534" s="94"/>
      <c r="AE534" s="94"/>
      <c r="AF534" s="94"/>
      <c r="AG534" s="94"/>
      <c r="AH534" s="94"/>
      <c r="AI534" s="18"/>
      <c r="AJ534" s="18"/>
      <c r="AK534" s="18"/>
      <c r="AL534" s="18"/>
      <c r="AM534" s="18"/>
      <c r="AN534" s="18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</row>
    <row r="535" spans="1:55" ht="15" customHeight="1">
      <c r="A535" s="228"/>
      <c r="B535" s="25"/>
      <c r="C535" s="23"/>
      <c r="D535" s="23"/>
      <c r="E535" s="23"/>
      <c r="F535" s="16"/>
      <c r="G535" s="16"/>
      <c r="H535" s="16"/>
      <c r="I535" s="16"/>
      <c r="J535" s="16"/>
      <c r="K535" s="16"/>
      <c r="L535" s="16"/>
      <c r="M535" s="16"/>
      <c r="N535" s="128"/>
      <c r="O535" s="16"/>
      <c r="P535" s="16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4"/>
      <c r="AC535" s="94"/>
      <c r="AD535" s="94"/>
      <c r="AE535" s="94"/>
      <c r="AF535" s="94"/>
      <c r="AG535" s="94"/>
      <c r="AH535" s="94"/>
      <c r="AI535" s="18"/>
      <c r="AJ535" s="18"/>
      <c r="AK535" s="18"/>
      <c r="AL535" s="18"/>
      <c r="AM535" s="18"/>
      <c r="AN535" s="18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</row>
    <row r="536" spans="1:55" ht="15" customHeight="1">
      <c r="A536" s="228"/>
      <c r="B536" s="25"/>
      <c r="C536" s="23"/>
      <c r="D536" s="23"/>
      <c r="E536" s="23"/>
      <c r="F536" s="16"/>
      <c r="G536" s="16"/>
      <c r="H536" s="16"/>
      <c r="I536" s="16"/>
      <c r="J536" s="16"/>
      <c r="K536" s="16"/>
      <c r="L536" s="16"/>
      <c r="M536" s="16"/>
      <c r="N536" s="128"/>
      <c r="O536" s="16"/>
      <c r="P536" s="16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4"/>
      <c r="AC536" s="94"/>
      <c r="AD536" s="94"/>
      <c r="AE536" s="94"/>
      <c r="AF536" s="94"/>
      <c r="AG536" s="94"/>
      <c r="AH536" s="94"/>
      <c r="AI536" s="18"/>
      <c r="AJ536" s="18"/>
      <c r="AK536" s="18"/>
      <c r="AL536" s="18"/>
      <c r="AM536" s="18"/>
      <c r="AN536" s="18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</row>
    <row r="537" spans="1:55" ht="15" customHeight="1">
      <c r="A537" s="228"/>
      <c r="B537" s="25"/>
      <c r="C537" s="23"/>
      <c r="D537" s="23"/>
      <c r="E537" s="23"/>
      <c r="F537" s="16"/>
      <c r="G537" s="16"/>
      <c r="H537" s="16"/>
      <c r="I537" s="16"/>
      <c r="J537" s="16"/>
      <c r="K537" s="16"/>
      <c r="L537" s="16"/>
      <c r="M537" s="16"/>
      <c r="N537" s="128"/>
      <c r="O537" s="16"/>
      <c r="P537" s="16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94"/>
      <c r="AC537" s="94"/>
      <c r="AD537" s="94"/>
      <c r="AE537" s="94"/>
      <c r="AF537" s="94"/>
      <c r="AG537" s="94"/>
      <c r="AH537" s="94"/>
      <c r="AI537" s="18"/>
      <c r="AJ537" s="18"/>
      <c r="AK537" s="18"/>
      <c r="AL537" s="18"/>
      <c r="AM537" s="18"/>
      <c r="AN537" s="18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</row>
    <row r="538" spans="1:55" ht="15" customHeight="1">
      <c r="A538" s="228"/>
      <c r="B538" s="25"/>
      <c r="C538" s="23"/>
      <c r="D538" s="23"/>
      <c r="E538" s="23"/>
      <c r="F538" s="16"/>
      <c r="G538" s="16"/>
      <c r="H538" s="16"/>
      <c r="I538" s="16"/>
      <c r="J538" s="16"/>
      <c r="K538" s="16"/>
      <c r="L538" s="16"/>
      <c r="M538" s="16"/>
      <c r="N538" s="128"/>
      <c r="O538" s="16"/>
      <c r="P538" s="16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94"/>
      <c r="AC538" s="94"/>
      <c r="AD538" s="94"/>
      <c r="AE538" s="94"/>
      <c r="AF538" s="94"/>
      <c r="AG538" s="94"/>
      <c r="AH538" s="94"/>
      <c r="AI538" s="18"/>
      <c r="AJ538" s="18"/>
      <c r="AK538" s="18"/>
      <c r="AL538" s="18"/>
      <c r="AM538" s="18"/>
      <c r="AN538" s="1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</row>
    <row r="539" spans="1:55" ht="15" customHeight="1">
      <c r="A539" s="228"/>
      <c r="B539" s="25"/>
      <c r="C539" s="23"/>
      <c r="D539" s="23"/>
      <c r="E539" s="23"/>
      <c r="F539" s="16"/>
      <c r="G539" s="16"/>
      <c r="H539" s="16"/>
      <c r="I539" s="16"/>
      <c r="J539" s="16"/>
      <c r="K539" s="16"/>
      <c r="L539" s="16"/>
      <c r="M539" s="16"/>
      <c r="N539" s="128"/>
      <c r="O539" s="16"/>
      <c r="P539" s="16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4"/>
      <c r="AC539" s="94"/>
      <c r="AD539" s="94"/>
      <c r="AE539" s="94"/>
      <c r="AF539" s="94"/>
      <c r="AG539" s="94"/>
      <c r="AH539" s="94"/>
      <c r="AI539" s="18"/>
      <c r="AJ539" s="18"/>
      <c r="AK539" s="18"/>
      <c r="AL539" s="18"/>
      <c r="AM539" s="18"/>
      <c r="AN539" s="18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</row>
    <row r="540" spans="1:55" ht="15" customHeight="1">
      <c r="A540" s="228"/>
      <c r="B540" s="11"/>
      <c r="C540" s="18"/>
      <c r="D540" s="18"/>
      <c r="E540" s="18"/>
      <c r="F540" s="19"/>
      <c r="G540" s="19"/>
      <c r="H540" s="19"/>
      <c r="I540" s="19"/>
      <c r="J540" s="19"/>
      <c r="K540" s="19"/>
      <c r="L540" s="19"/>
      <c r="M540" s="19"/>
      <c r="N540" s="128"/>
      <c r="O540" s="19"/>
      <c r="P540" s="19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94"/>
      <c r="AC540" s="94"/>
      <c r="AD540" s="94"/>
      <c r="AE540" s="94"/>
      <c r="AF540" s="94"/>
      <c r="AG540" s="94"/>
      <c r="AH540" s="94"/>
      <c r="AI540" s="18"/>
      <c r="AJ540" s="18"/>
      <c r="AK540" s="18"/>
      <c r="AL540" s="18"/>
      <c r="AM540" s="18"/>
      <c r="AN540" s="18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</row>
    <row r="541" spans="1:55" ht="15" customHeight="1">
      <c r="A541" s="228"/>
      <c r="B541" s="25"/>
      <c r="C541" s="23"/>
      <c r="D541" s="23"/>
      <c r="E541" s="23"/>
      <c r="F541" s="16"/>
      <c r="G541" s="16"/>
      <c r="H541" s="16"/>
      <c r="I541" s="16"/>
      <c r="J541" s="16"/>
      <c r="K541" s="16"/>
      <c r="L541" s="16"/>
      <c r="M541" s="16"/>
      <c r="N541" s="128"/>
      <c r="O541" s="16"/>
      <c r="P541" s="16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4"/>
      <c r="AC541" s="94"/>
      <c r="AD541" s="94"/>
      <c r="AE541" s="94"/>
      <c r="AF541" s="94"/>
      <c r="AG541" s="94"/>
      <c r="AH541" s="94"/>
      <c r="AI541" s="18"/>
      <c r="AJ541" s="18"/>
      <c r="AK541" s="18"/>
      <c r="AL541" s="18"/>
      <c r="AM541" s="18"/>
      <c r="AN541" s="18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</row>
    <row r="542" spans="1:55" ht="15" customHeight="1">
      <c r="A542" s="228"/>
      <c r="B542" s="25"/>
      <c r="C542" s="23"/>
      <c r="D542" s="23"/>
      <c r="E542" s="23"/>
      <c r="F542" s="16"/>
      <c r="G542" s="16"/>
      <c r="H542" s="16"/>
      <c r="I542" s="16"/>
      <c r="J542" s="16"/>
      <c r="K542" s="16"/>
      <c r="L542" s="16"/>
      <c r="M542" s="16"/>
      <c r="N542" s="128"/>
      <c r="O542" s="16"/>
      <c r="P542" s="16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94"/>
      <c r="AC542" s="94"/>
      <c r="AD542" s="94"/>
      <c r="AE542" s="94"/>
      <c r="AF542" s="94"/>
      <c r="AG542" s="94"/>
      <c r="AH542" s="94"/>
      <c r="AI542" s="18"/>
      <c r="AJ542" s="18"/>
      <c r="AK542" s="18"/>
      <c r="AL542" s="18"/>
      <c r="AM542" s="18"/>
      <c r="AN542" s="18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</row>
    <row r="543" spans="1:55" ht="15" customHeight="1">
      <c r="A543" s="228"/>
      <c r="B543" s="25"/>
      <c r="C543" s="23"/>
      <c r="D543" s="23"/>
      <c r="E543" s="23"/>
      <c r="F543" s="16"/>
      <c r="G543" s="16"/>
      <c r="H543" s="16"/>
      <c r="I543" s="16"/>
      <c r="J543" s="16"/>
      <c r="K543" s="16"/>
      <c r="L543" s="16"/>
      <c r="M543" s="16"/>
      <c r="N543" s="128"/>
      <c r="O543" s="16"/>
      <c r="P543" s="16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94"/>
      <c r="AC543" s="94"/>
      <c r="AD543" s="94"/>
      <c r="AE543" s="94"/>
      <c r="AF543" s="94"/>
      <c r="AG543" s="94"/>
      <c r="AH543" s="94"/>
      <c r="AI543" s="18"/>
      <c r="AJ543" s="18"/>
      <c r="AK543" s="18"/>
      <c r="AL543" s="18"/>
      <c r="AM543" s="18"/>
      <c r="AN543" s="18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</row>
    <row r="544" spans="1:55" ht="15" customHeight="1">
      <c r="A544" s="228"/>
      <c r="B544" s="25"/>
      <c r="C544" s="23"/>
      <c r="D544" s="23"/>
      <c r="E544" s="23"/>
      <c r="F544" s="16"/>
      <c r="G544" s="16"/>
      <c r="H544" s="16"/>
      <c r="I544" s="16"/>
      <c r="J544" s="16"/>
      <c r="K544" s="16"/>
      <c r="L544" s="16"/>
      <c r="M544" s="16"/>
      <c r="N544" s="128"/>
      <c r="O544" s="16"/>
      <c r="P544" s="16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  <c r="AB544" s="94"/>
      <c r="AC544" s="94"/>
      <c r="AD544" s="94"/>
      <c r="AE544" s="94"/>
      <c r="AF544" s="94"/>
      <c r="AG544" s="94"/>
      <c r="AH544" s="94"/>
      <c r="AI544" s="18"/>
      <c r="AJ544" s="18"/>
      <c r="AK544" s="18"/>
      <c r="AL544" s="18"/>
      <c r="AM544" s="18"/>
      <c r="AN544" s="18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</row>
    <row r="545" spans="1:55" ht="15" customHeight="1">
      <c r="A545" s="228"/>
      <c r="B545" s="25"/>
      <c r="C545" s="23"/>
      <c r="D545" s="23"/>
      <c r="E545" s="23"/>
      <c r="F545" s="16"/>
      <c r="G545" s="16"/>
      <c r="H545" s="16"/>
      <c r="I545" s="16"/>
      <c r="J545" s="16"/>
      <c r="K545" s="16"/>
      <c r="L545" s="16"/>
      <c r="M545" s="16"/>
      <c r="N545" s="128"/>
      <c r="O545" s="16"/>
      <c r="P545" s="16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4"/>
      <c r="AC545" s="94"/>
      <c r="AD545" s="94"/>
      <c r="AE545" s="94"/>
      <c r="AF545" s="94"/>
      <c r="AG545" s="94"/>
      <c r="AH545" s="94"/>
      <c r="AI545" s="18"/>
      <c r="AJ545" s="18"/>
      <c r="AK545" s="18"/>
      <c r="AL545" s="18"/>
      <c r="AM545" s="18"/>
      <c r="AN545" s="18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</row>
    <row r="546" spans="1:55" ht="15" customHeight="1">
      <c r="A546" s="228"/>
      <c r="B546" s="25"/>
      <c r="C546" s="23"/>
      <c r="D546" s="23"/>
      <c r="E546" s="23"/>
      <c r="F546" s="16"/>
      <c r="G546" s="16"/>
      <c r="H546" s="16"/>
      <c r="I546" s="16"/>
      <c r="J546" s="16"/>
      <c r="K546" s="16"/>
      <c r="L546" s="16"/>
      <c r="M546" s="16"/>
      <c r="N546" s="128"/>
      <c r="O546" s="16"/>
      <c r="P546" s="16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  <c r="AB546" s="94"/>
      <c r="AC546" s="94"/>
      <c r="AD546" s="94"/>
      <c r="AE546" s="94"/>
      <c r="AF546" s="94"/>
      <c r="AG546" s="94"/>
      <c r="AH546" s="94"/>
      <c r="AI546" s="18"/>
      <c r="AJ546" s="18"/>
      <c r="AK546" s="18"/>
      <c r="AL546" s="18"/>
      <c r="AM546" s="18"/>
      <c r="AN546" s="18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</row>
    <row r="547" spans="1:55" ht="15" customHeight="1">
      <c r="A547" s="228"/>
      <c r="B547" s="25"/>
      <c r="C547" s="23"/>
      <c r="D547" s="23"/>
      <c r="E547" s="23"/>
      <c r="F547" s="16"/>
      <c r="G547" s="16"/>
      <c r="H547" s="16"/>
      <c r="I547" s="16"/>
      <c r="J547" s="16"/>
      <c r="K547" s="16"/>
      <c r="L547" s="16"/>
      <c r="M547" s="16"/>
      <c r="N547" s="128"/>
      <c r="O547" s="16"/>
      <c r="P547" s="16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  <c r="AB547" s="94"/>
      <c r="AC547" s="94"/>
      <c r="AD547" s="94"/>
      <c r="AE547" s="94"/>
      <c r="AF547" s="94"/>
      <c r="AG547" s="94"/>
      <c r="AH547" s="94"/>
      <c r="AI547" s="18"/>
      <c r="AJ547" s="18"/>
      <c r="AK547" s="18"/>
      <c r="AL547" s="18"/>
      <c r="AM547" s="18"/>
      <c r="AN547" s="18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</row>
    <row r="548" spans="1:55" ht="15" customHeight="1">
      <c r="A548" s="228"/>
      <c r="B548" s="25"/>
      <c r="C548" s="23"/>
      <c r="D548" s="23"/>
      <c r="E548" s="23"/>
      <c r="F548" s="16"/>
      <c r="G548" s="16"/>
      <c r="H548" s="16"/>
      <c r="I548" s="16"/>
      <c r="J548" s="16"/>
      <c r="K548" s="16"/>
      <c r="L548" s="16"/>
      <c r="M548" s="16"/>
      <c r="N548" s="128"/>
      <c r="O548" s="16"/>
      <c r="P548" s="16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  <c r="AB548" s="94"/>
      <c r="AC548" s="94"/>
      <c r="AD548" s="94"/>
      <c r="AE548" s="94"/>
      <c r="AF548" s="94"/>
      <c r="AG548" s="94"/>
      <c r="AH548" s="94"/>
      <c r="AI548" s="18"/>
      <c r="AJ548" s="18"/>
      <c r="AK548" s="18"/>
      <c r="AL548" s="18"/>
      <c r="AM548" s="18"/>
      <c r="AN548" s="1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</row>
    <row r="549" spans="1:55" ht="15" customHeight="1">
      <c r="A549" s="228"/>
      <c r="B549" s="25"/>
      <c r="C549" s="23"/>
      <c r="D549" s="23"/>
      <c r="E549" s="23"/>
      <c r="F549" s="16"/>
      <c r="G549" s="16"/>
      <c r="H549" s="16"/>
      <c r="I549" s="16"/>
      <c r="J549" s="16"/>
      <c r="K549" s="16"/>
      <c r="L549" s="16"/>
      <c r="M549" s="16"/>
      <c r="N549" s="128"/>
      <c r="O549" s="16"/>
      <c r="P549" s="16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  <c r="AB549" s="94"/>
      <c r="AC549" s="94"/>
      <c r="AD549" s="94"/>
      <c r="AE549" s="94"/>
      <c r="AF549" s="94"/>
      <c r="AG549" s="94"/>
      <c r="AH549" s="94"/>
      <c r="AI549" s="18"/>
      <c r="AJ549" s="18"/>
      <c r="AK549" s="18"/>
      <c r="AL549" s="18"/>
      <c r="AM549" s="18"/>
      <c r="AN549" s="18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</row>
    <row r="550" spans="1:55" ht="15" customHeight="1">
      <c r="A550" s="228"/>
      <c r="B550" s="25"/>
      <c r="C550" s="23"/>
      <c r="D550" s="23"/>
      <c r="E550" s="23"/>
      <c r="F550" s="16"/>
      <c r="G550" s="16"/>
      <c r="H550" s="16"/>
      <c r="I550" s="16"/>
      <c r="J550" s="16"/>
      <c r="K550" s="16"/>
      <c r="L550" s="16"/>
      <c r="M550" s="16"/>
      <c r="N550" s="128"/>
      <c r="O550" s="16"/>
      <c r="P550" s="16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  <c r="AB550" s="94"/>
      <c r="AC550" s="94"/>
      <c r="AD550" s="94"/>
      <c r="AE550" s="94"/>
      <c r="AF550" s="94"/>
      <c r="AG550" s="94"/>
      <c r="AH550" s="94"/>
      <c r="AI550" s="18"/>
      <c r="AJ550" s="18"/>
      <c r="AK550" s="18"/>
      <c r="AL550" s="18"/>
      <c r="AM550" s="18"/>
      <c r="AN550" s="18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</row>
    <row r="551" spans="1:55" ht="15" customHeight="1">
      <c r="A551" s="228"/>
      <c r="B551" s="25"/>
      <c r="C551" s="23"/>
      <c r="D551" s="23"/>
      <c r="E551" s="23"/>
      <c r="F551" s="16"/>
      <c r="G551" s="16"/>
      <c r="H551" s="16"/>
      <c r="I551" s="16"/>
      <c r="J551" s="16"/>
      <c r="K551" s="16"/>
      <c r="L551" s="16"/>
      <c r="M551" s="16"/>
      <c r="N551" s="128"/>
      <c r="O551" s="16"/>
      <c r="P551" s="16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  <c r="AB551" s="94"/>
      <c r="AC551" s="94"/>
      <c r="AD551" s="94"/>
      <c r="AE551" s="94"/>
      <c r="AF551" s="94"/>
      <c r="AG551" s="94"/>
      <c r="AH551" s="94"/>
      <c r="AI551" s="18"/>
      <c r="AJ551" s="18"/>
      <c r="AK551" s="18"/>
      <c r="AL551" s="18"/>
      <c r="AM551" s="18"/>
      <c r="AN551" s="18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</row>
    <row r="552" spans="1:55" ht="15" customHeight="1">
      <c r="A552" s="228"/>
      <c r="B552" s="25"/>
      <c r="C552" s="23"/>
      <c r="D552" s="23"/>
      <c r="E552" s="23"/>
      <c r="F552" s="16"/>
      <c r="G552" s="16"/>
      <c r="H552" s="16"/>
      <c r="I552" s="16"/>
      <c r="J552" s="16"/>
      <c r="K552" s="16"/>
      <c r="L552" s="16"/>
      <c r="M552" s="16"/>
      <c r="N552" s="128"/>
      <c r="O552" s="16"/>
      <c r="P552" s="16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  <c r="AB552" s="94"/>
      <c r="AC552" s="94"/>
      <c r="AD552" s="94"/>
      <c r="AE552" s="94"/>
      <c r="AF552" s="94"/>
      <c r="AG552" s="94"/>
      <c r="AH552" s="94"/>
      <c r="AI552" s="18"/>
      <c r="AJ552" s="18"/>
      <c r="AK552" s="18"/>
      <c r="AL552" s="18"/>
      <c r="AM552" s="18"/>
      <c r="AN552" s="18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</row>
    <row r="553" spans="1:55" ht="15" customHeight="1">
      <c r="A553" s="228"/>
      <c r="B553" s="25"/>
      <c r="C553" s="23"/>
      <c r="D553" s="23"/>
      <c r="E553" s="23"/>
      <c r="F553" s="16"/>
      <c r="G553" s="16"/>
      <c r="H553" s="16"/>
      <c r="I553" s="16"/>
      <c r="J553" s="16"/>
      <c r="K553" s="16"/>
      <c r="L553" s="16"/>
      <c r="M553" s="16"/>
      <c r="N553" s="128"/>
      <c r="O553" s="16"/>
      <c r="P553" s="16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  <c r="AB553" s="94"/>
      <c r="AC553" s="94"/>
      <c r="AD553" s="94"/>
      <c r="AE553" s="94"/>
      <c r="AF553" s="94"/>
      <c r="AG553" s="94"/>
      <c r="AH553" s="94"/>
      <c r="AI553" s="18"/>
      <c r="AJ553" s="18"/>
      <c r="AK553" s="18"/>
      <c r="AL553" s="18"/>
      <c r="AM553" s="18"/>
      <c r="AN553" s="18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</row>
    <row r="554" spans="1:55" ht="15" customHeight="1">
      <c r="A554" s="228"/>
      <c r="B554" s="25"/>
      <c r="C554" s="23"/>
      <c r="D554" s="23"/>
      <c r="E554" s="23"/>
      <c r="F554" s="16"/>
      <c r="G554" s="16"/>
      <c r="H554" s="16"/>
      <c r="I554" s="16"/>
      <c r="J554" s="16"/>
      <c r="K554" s="16"/>
      <c r="L554" s="16"/>
      <c r="M554" s="16"/>
      <c r="N554" s="128"/>
      <c r="O554" s="16"/>
      <c r="P554" s="16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  <c r="AB554" s="94"/>
      <c r="AC554" s="94"/>
      <c r="AD554" s="94"/>
      <c r="AE554" s="94"/>
      <c r="AF554" s="94"/>
      <c r="AG554" s="94"/>
      <c r="AH554" s="94"/>
      <c r="AI554" s="18"/>
      <c r="AJ554" s="18"/>
      <c r="AK554" s="18"/>
      <c r="AL554" s="18"/>
      <c r="AM554" s="18"/>
      <c r="AN554" s="18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</row>
    <row r="555" spans="1:55" ht="15" customHeight="1">
      <c r="A555" s="228"/>
      <c r="B555" s="25"/>
      <c r="C555" s="23"/>
      <c r="D555" s="23"/>
      <c r="E555" s="23"/>
      <c r="F555" s="16"/>
      <c r="G555" s="16"/>
      <c r="H555" s="16"/>
      <c r="I555" s="16"/>
      <c r="J555" s="16"/>
      <c r="K555" s="16"/>
      <c r="L555" s="16"/>
      <c r="M555" s="16"/>
      <c r="N555" s="128"/>
      <c r="O555" s="16"/>
      <c r="P555" s="16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  <c r="AB555" s="94"/>
      <c r="AC555" s="94"/>
      <c r="AD555" s="94"/>
      <c r="AE555" s="94"/>
      <c r="AF555" s="94"/>
      <c r="AG555" s="94"/>
      <c r="AH555" s="94"/>
      <c r="AI555" s="18"/>
      <c r="AJ555" s="18"/>
      <c r="AK555" s="18"/>
      <c r="AL555" s="18"/>
      <c r="AM555" s="18"/>
      <c r="AN555" s="18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</row>
    <row r="556" spans="1:55" ht="15" customHeight="1">
      <c r="A556" s="228"/>
      <c r="B556" s="25"/>
      <c r="C556" s="23"/>
      <c r="D556" s="23"/>
      <c r="E556" s="23"/>
      <c r="F556" s="16"/>
      <c r="G556" s="16"/>
      <c r="H556" s="16"/>
      <c r="I556" s="16"/>
      <c r="J556" s="16"/>
      <c r="K556" s="16"/>
      <c r="L556" s="16"/>
      <c r="M556" s="16"/>
      <c r="N556" s="128"/>
      <c r="O556" s="16"/>
      <c r="P556" s="16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  <c r="AB556" s="94"/>
      <c r="AC556" s="94"/>
      <c r="AD556" s="94"/>
      <c r="AE556" s="94"/>
      <c r="AF556" s="94"/>
      <c r="AG556" s="94"/>
      <c r="AH556" s="94"/>
      <c r="AI556" s="18"/>
      <c r="AJ556" s="18"/>
      <c r="AK556" s="18"/>
      <c r="AL556" s="18"/>
      <c r="AM556" s="18"/>
      <c r="AN556" s="18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</row>
    <row r="557" spans="1:55" ht="15" customHeight="1">
      <c r="A557" s="228"/>
      <c r="B557" s="25"/>
      <c r="C557" s="23"/>
      <c r="D557" s="23"/>
      <c r="E557" s="23"/>
      <c r="F557" s="16"/>
      <c r="G557" s="16"/>
      <c r="H557" s="16"/>
      <c r="I557" s="16"/>
      <c r="J557" s="16"/>
      <c r="K557" s="16"/>
      <c r="L557" s="16"/>
      <c r="M557" s="16"/>
      <c r="N557" s="128"/>
      <c r="O557" s="16"/>
      <c r="P557" s="16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  <c r="AB557" s="94"/>
      <c r="AC557" s="94"/>
      <c r="AD557" s="94"/>
      <c r="AE557" s="94"/>
      <c r="AF557" s="94"/>
      <c r="AG557" s="94"/>
      <c r="AH557" s="94"/>
      <c r="AI557" s="18"/>
      <c r="AJ557" s="18"/>
      <c r="AK557" s="18"/>
      <c r="AL557" s="18"/>
      <c r="AM557" s="18"/>
      <c r="AN557" s="18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</row>
    <row r="558" spans="1:55" ht="15" customHeight="1">
      <c r="A558" s="228"/>
      <c r="B558" s="25"/>
      <c r="C558" s="23"/>
      <c r="D558" s="23"/>
      <c r="E558" s="23"/>
      <c r="F558" s="16"/>
      <c r="G558" s="16"/>
      <c r="H558" s="16"/>
      <c r="I558" s="16"/>
      <c r="J558" s="16"/>
      <c r="K558" s="16"/>
      <c r="L558" s="16"/>
      <c r="M558" s="16"/>
      <c r="N558" s="128"/>
      <c r="O558" s="16"/>
      <c r="P558" s="16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  <c r="AB558" s="94"/>
      <c r="AC558" s="94"/>
      <c r="AD558" s="94"/>
      <c r="AE558" s="94"/>
      <c r="AF558" s="94"/>
      <c r="AG558" s="94"/>
      <c r="AH558" s="94"/>
      <c r="AI558" s="18"/>
      <c r="AJ558" s="18"/>
      <c r="AK558" s="18"/>
      <c r="AL558" s="18"/>
      <c r="AM558" s="18"/>
      <c r="AN558" s="1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</row>
    <row r="559" spans="1:55" ht="15" customHeight="1">
      <c r="A559" s="228"/>
      <c r="B559" s="25"/>
      <c r="C559" s="23"/>
      <c r="D559" s="23"/>
      <c r="E559" s="23"/>
      <c r="F559" s="16"/>
      <c r="G559" s="16"/>
      <c r="H559" s="16"/>
      <c r="I559" s="16"/>
      <c r="J559" s="16"/>
      <c r="K559" s="16"/>
      <c r="L559" s="16"/>
      <c r="M559" s="16"/>
      <c r="N559" s="128"/>
      <c r="O559" s="16"/>
      <c r="P559" s="16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  <c r="AB559" s="94"/>
      <c r="AC559" s="94"/>
      <c r="AD559" s="94"/>
      <c r="AE559" s="94"/>
      <c r="AF559" s="94"/>
      <c r="AG559" s="94"/>
      <c r="AH559" s="94"/>
      <c r="AI559" s="18"/>
      <c r="AJ559" s="18"/>
      <c r="AK559" s="18"/>
      <c r="AL559" s="18"/>
      <c r="AM559" s="18"/>
      <c r="AN559" s="18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</row>
    <row r="560" spans="1:55" ht="15" customHeight="1">
      <c r="A560" s="228"/>
      <c r="B560" s="25"/>
      <c r="C560" s="23"/>
      <c r="D560" s="23"/>
      <c r="E560" s="23"/>
      <c r="F560" s="25"/>
      <c r="G560" s="25"/>
      <c r="H560" s="25"/>
      <c r="I560" s="25"/>
      <c r="J560" s="25"/>
      <c r="K560" s="25"/>
      <c r="L560" s="25"/>
      <c r="M560" s="25"/>
      <c r="N560" s="128"/>
      <c r="O560" s="25"/>
      <c r="P560" s="25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  <c r="AB560" s="94"/>
      <c r="AC560" s="94"/>
      <c r="AD560" s="27"/>
      <c r="AE560" s="94"/>
      <c r="AF560" s="94"/>
      <c r="AG560" s="94"/>
      <c r="AH560" s="94"/>
      <c r="AI560" s="18"/>
      <c r="AJ560" s="18"/>
      <c r="AK560" s="18"/>
      <c r="AL560" s="18"/>
      <c r="AM560" s="18"/>
      <c r="AN560" s="18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</row>
    <row r="561" spans="1:55" ht="15" customHeight="1">
      <c r="A561" s="228"/>
      <c r="B561" s="25"/>
      <c r="C561" s="23"/>
      <c r="D561" s="23"/>
      <c r="E561" s="23"/>
      <c r="F561" s="16"/>
      <c r="G561" s="16"/>
      <c r="H561" s="16"/>
      <c r="I561" s="16"/>
      <c r="J561" s="25"/>
      <c r="K561" s="16"/>
      <c r="L561" s="16"/>
      <c r="M561" s="16"/>
      <c r="N561" s="128"/>
      <c r="O561" s="16"/>
      <c r="P561" s="16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  <c r="AB561" s="94"/>
      <c r="AC561" s="94"/>
      <c r="AD561" s="94"/>
      <c r="AE561" s="94"/>
      <c r="AF561" s="94"/>
      <c r="AG561" s="94"/>
      <c r="AH561" s="94"/>
      <c r="AI561" s="18"/>
      <c r="AJ561" s="18"/>
      <c r="AK561" s="18"/>
      <c r="AL561" s="18"/>
      <c r="AM561" s="18"/>
      <c r="AN561" s="18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</row>
    <row r="562" spans="1:55" ht="15" customHeight="1">
      <c r="A562" s="228"/>
      <c r="B562" s="25"/>
      <c r="C562" s="23"/>
      <c r="D562" s="23"/>
      <c r="E562" s="23"/>
      <c r="F562" s="16"/>
      <c r="G562" s="16"/>
      <c r="H562" s="16"/>
      <c r="I562" s="16"/>
      <c r="J562" s="25"/>
      <c r="K562" s="16"/>
      <c r="L562" s="16"/>
      <c r="M562" s="16"/>
      <c r="N562" s="128"/>
      <c r="O562" s="16"/>
      <c r="P562" s="16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  <c r="AB562" s="94"/>
      <c r="AC562" s="94"/>
      <c r="AD562" s="94"/>
      <c r="AE562" s="94"/>
      <c r="AF562" s="94"/>
      <c r="AG562" s="94"/>
      <c r="AH562" s="94"/>
      <c r="AI562" s="18"/>
      <c r="AJ562" s="18"/>
      <c r="AK562" s="18"/>
      <c r="AL562" s="18"/>
      <c r="AM562" s="18"/>
      <c r="AN562" s="18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</row>
    <row r="563" spans="1:55" ht="15" customHeight="1">
      <c r="A563" s="228"/>
      <c r="B563" s="25"/>
      <c r="C563" s="23"/>
      <c r="D563" s="23"/>
      <c r="E563" s="23"/>
      <c r="F563" s="16"/>
      <c r="G563" s="16"/>
      <c r="H563" s="16"/>
      <c r="I563" s="16"/>
      <c r="J563" s="25"/>
      <c r="K563" s="16"/>
      <c r="L563" s="16"/>
      <c r="M563" s="16"/>
      <c r="N563" s="128"/>
      <c r="O563" s="16"/>
      <c r="P563" s="16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  <c r="AB563" s="94"/>
      <c r="AC563" s="94"/>
      <c r="AD563" s="94"/>
      <c r="AE563" s="94"/>
      <c r="AF563" s="94"/>
      <c r="AG563" s="94"/>
      <c r="AH563" s="94"/>
      <c r="AI563" s="18"/>
      <c r="AJ563" s="18"/>
      <c r="AK563" s="18"/>
      <c r="AL563" s="18"/>
      <c r="AM563" s="18"/>
      <c r="AN563" s="18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</row>
    <row r="564" spans="1:55" ht="15" customHeight="1">
      <c r="A564" s="228"/>
      <c r="B564" s="25"/>
      <c r="C564" s="23"/>
      <c r="D564" s="23"/>
      <c r="E564" s="23"/>
      <c r="F564" s="16"/>
      <c r="G564" s="16"/>
      <c r="H564" s="16"/>
      <c r="I564" s="16"/>
      <c r="J564" s="25"/>
      <c r="K564" s="16"/>
      <c r="L564" s="16"/>
      <c r="M564" s="16"/>
      <c r="N564" s="128"/>
      <c r="O564" s="16"/>
      <c r="P564" s="16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  <c r="AB564" s="94"/>
      <c r="AC564" s="94"/>
      <c r="AD564" s="94"/>
      <c r="AE564" s="94"/>
      <c r="AF564" s="94"/>
      <c r="AG564" s="94"/>
      <c r="AH564" s="94"/>
      <c r="AI564" s="18"/>
      <c r="AJ564" s="18"/>
      <c r="AK564" s="18"/>
      <c r="AL564" s="18"/>
      <c r="AM564" s="18"/>
      <c r="AN564" s="18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</row>
    <row r="565" spans="1:55" ht="15" customHeight="1">
      <c r="A565" s="228"/>
      <c r="B565" s="25"/>
      <c r="C565" s="23"/>
      <c r="D565" s="23"/>
      <c r="E565" s="23"/>
      <c r="F565" s="16"/>
      <c r="G565" s="16"/>
      <c r="H565" s="16"/>
      <c r="I565" s="16"/>
      <c r="J565" s="25"/>
      <c r="K565" s="16"/>
      <c r="L565" s="16"/>
      <c r="M565" s="16"/>
      <c r="N565" s="128"/>
      <c r="O565" s="16"/>
      <c r="P565" s="16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  <c r="AB565" s="94"/>
      <c r="AC565" s="94"/>
      <c r="AD565" s="94"/>
      <c r="AE565" s="94"/>
      <c r="AF565" s="94"/>
      <c r="AG565" s="94"/>
      <c r="AH565" s="94"/>
      <c r="AI565" s="18"/>
      <c r="AJ565" s="18"/>
      <c r="AK565" s="18"/>
      <c r="AL565" s="18"/>
      <c r="AM565" s="18"/>
      <c r="AN565" s="18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</row>
    <row r="566" spans="1:55" ht="15" customHeight="1">
      <c r="A566" s="228"/>
      <c r="B566" s="25"/>
      <c r="C566" s="23"/>
      <c r="D566" s="23"/>
      <c r="E566" s="23"/>
      <c r="F566" s="16"/>
      <c r="G566" s="16"/>
      <c r="H566" s="16"/>
      <c r="I566" s="16"/>
      <c r="J566" s="25"/>
      <c r="K566" s="16"/>
      <c r="L566" s="16"/>
      <c r="M566" s="16"/>
      <c r="N566" s="128"/>
      <c r="O566" s="16"/>
      <c r="P566" s="16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  <c r="AB566" s="94"/>
      <c r="AC566" s="94"/>
      <c r="AD566" s="94"/>
      <c r="AE566" s="94"/>
      <c r="AF566" s="94"/>
      <c r="AG566" s="94"/>
      <c r="AH566" s="94"/>
      <c r="AI566" s="18"/>
      <c r="AJ566" s="18"/>
      <c r="AK566" s="18"/>
      <c r="AL566" s="18"/>
      <c r="AM566" s="18"/>
      <c r="AN566" s="18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</row>
    <row r="567" spans="1:55" ht="15" customHeight="1">
      <c r="A567" s="228"/>
      <c r="B567" s="25"/>
      <c r="C567" s="23"/>
      <c r="D567" s="23"/>
      <c r="E567" s="23"/>
      <c r="F567" s="16"/>
      <c r="G567" s="16"/>
      <c r="H567" s="16"/>
      <c r="I567" s="16"/>
      <c r="J567" s="25"/>
      <c r="K567" s="16"/>
      <c r="L567" s="16"/>
      <c r="M567" s="16"/>
      <c r="N567" s="128"/>
      <c r="O567" s="16"/>
      <c r="P567" s="16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  <c r="AB567" s="94"/>
      <c r="AC567" s="94"/>
      <c r="AD567" s="94"/>
      <c r="AE567" s="94"/>
      <c r="AF567" s="94"/>
      <c r="AG567" s="94"/>
      <c r="AH567" s="94"/>
      <c r="AI567" s="18"/>
      <c r="AJ567" s="18"/>
      <c r="AK567" s="18"/>
      <c r="AL567" s="18"/>
      <c r="AM567" s="18"/>
      <c r="AN567" s="18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</row>
    <row r="568" spans="1:55" ht="15" customHeight="1">
      <c r="A568" s="228"/>
      <c r="B568" s="25"/>
      <c r="C568" s="23"/>
      <c r="D568" s="23"/>
      <c r="E568" s="23"/>
      <c r="F568" s="16"/>
      <c r="G568" s="16"/>
      <c r="H568" s="16"/>
      <c r="I568" s="16"/>
      <c r="J568" s="16"/>
      <c r="K568" s="16"/>
      <c r="L568" s="16"/>
      <c r="M568" s="16"/>
      <c r="N568" s="128"/>
      <c r="O568" s="16"/>
      <c r="P568" s="16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  <c r="AB568" s="94"/>
      <c r="AC568" s="94"/>
      <c r="AD568" s="94"/>
      <c r="AE568" s="94"/>
      <c r="AF568" s="94"/>
      <c r="AG568" s="94"/>
      <c r="AH568" s="94"/>
      <c r="AI568" s="18"/>
      <c r="AJ568" s="18"/>
      <c r="AK568" s="18"/>
      <c r="AL568" s="18"/>
      <c r="AM568" s="18"/>
      <c r="AN568" s="1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</row>
    <row r="569" spans="1:55" ht="15" customHeight="1">
      <c r="A569" s="228"/>
      <c r="B569" s="25"/>
      <c r="C569" s="23"/>
      <c r="D569" s="23"/>
      <c r="E569" s="23"/>
      <c r="F569" s="16"/>
      <c r="G569" s="16"/>
      <c r="H569" s="16"/>
      <c r="I569" s="16"/>
      <c r="J569" s="16"/>
      <c r="K569" s="16"/>
      <c r="L569" s="16"/>
      <c r="M569" s="16"/>
      <c r="N569" s="128"/>
      <c r="O569" s="16"/>
      <c r="P569" s="16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94"/>
      <c r="AC569" s="94"/>
      <c r="AD569" s="94"/>
      <c r="AE569" s="94"/>
      <c r="AF569" s="94"/>
      <c r="AG569" s="94"/>
      <c r="AH569" s="94"/>
      <c r="AI569" s="18"/>
      <c r="AJ569" s="18"/>
      <c r="AK569" s="18"/>
      <c r="AL569" s="18"/>
      <c r="AM569" s="18"/>
      <c r="AN569" s="18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</row>
    <row r="570" spans="1:55" ht="15" customHeight="1">
      <c r="A570" s="228"/>
      <c r="B570" s="25"/>
      <c r="C570" s="23"/>
      <c r="D570" s="23"/>
      <c r="E570" s="23"/>
      <c r="F570" s="42"/>
      <c r="G570" s="42"/>
      <c r="H570" s="42"/>
      <c r="I570" s="42"/>
      <c r="J570" s="42"/>
      <c r="K570" s="42"/>
      <c r="L570" s="42"/>
      <c r="M570" s="42"/>
      <c r="N570" s="128"/>
      <c r="O570" s="42"/>
      <c r="P570" s="42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94"/>
      <c r="AC570" s="94"/>
      <c r="AD570" s="94"/>
      <c r="AE570" s="94"/>
      <c r="AF570" s="94"/>
      <c r="AG570" s="94"/>
      <c r="AH570" s="94"/>
      <c r="AI570" s="18"/>
      <c r="AJ570" s="18"/>
      <c r="AK570" s="18"/>
      <c r="AL570" s="18"/>
      <c r="AM570" s="18"/>
      <c r="AN570" s="18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</row>
    <row r="571" spans="1:55" ht="15" customHeight="1">
      <c r="A571" s="228"/>
      <c r="B571" s="25"/>
      <c r="C571" s="23"/>
      <c r="D571" s="23"/>
      <c r="E571" s="23"/>
      <c r="F571" s="16"/>
      <c r="G571" s="16"/>
      <c r="H571" s="16"/>
      <c r="I571" s="16"/>
      <c r="J571" s="16"/>
      <c r="K571" s="16"/>
      <c r="L571" s="16"/>
      <c r="M571" s="16"/>
      <c r="N571" s="128"/>
      <c r="O571" s="16"/>
      <c r="P571" s="16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4"/>
      <c r="AC571" s="94"/>
      <c r="AD571" s="94"/>
      <c r="AE571" s="94"/>
      <c r="AF571" s="94"/>
      <c r="AG571" s="94"/>
      <c r="AH571" s="94"/>
      <c r="AI571" s="18"/>
      <c r="AJ571" s="18"/>
      <c r="AK571" s="18"/>
      <c r="AL571" s="18"/>
      <c r="AM571" s="18"/>
      <c r="AN571" s="18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</row>
    <row r="572" spans="1:55" ht="15" customHeight="1">
      <c r="A572" s="228"/>
      <c r="B572" s="25"/>
      <c r="C572" s="23"/>
      <c r="D572" s="23"/>
      <c r="E572" s="23"/>
      <c r="F572" s="16"/>
      <c r="G572" s="16"/>
      <c r="H572" s="16"/>
      <c r="I572" s="16"/>
      <c r="J572" s="16"/>
      <c r="K572" s="16"/>
      <c r="L572" s="16"/>
      <c r="M572" s="16"/>
      <c r="N572" s="128"/>
      <c r="O572" s="16"/>
      <c r="P572" s="16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  <c r="AB572" s="94"/>
      <c r="AC572" s="94"/>
      <c r="AD572" s="94"/>
      <c r="AE572" s="94"/>
      <c r="AF572" s="94"/>
      <c r="AG572" s="94"/>
      <c r="AH572" s="94"/>
      <c r="AI572" s="18"/>
      <c r="AJ572" s="18"/>
      <c r="AK572" s="18"/>
      <c r="AL572" s="18"/>
      <c r="AM572" s="18"/>
      <c r="AN572" s="18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</row>
    <row r="573" spans="1:55" ht="15" customHeight="1">
      <c r="A573" s="228"/>
      <c r="B573" s="25"/>
      <c r="C573" s="23"/>
      <c r="D573" s="23"/>
      <c r="E573" s="23"/>
      <c r="F573" s="16"/>
      <c r="G573" s="16"/>
      <c r="H573" s="16"/>
      <c r="I573" s="16"/>
      <c r="J573" s="16"/>
      <c r="K573" s="16"/>
      <c r="L573" s="16"/>
      <c r="M573" s="16"/>
      <c r="N573" s="128"/>
      <c r="O573" s="16"/>
      <c r="P573" s="16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  <c r="AB573" s="94"/>
      <c r="AC573" s="94"/>
      <c r="AD573" s="94"/>
      <c r="AE573" s="94"/>
      <c r="AF573" s="94"/>
      <c r="AG573" s="94"/>
      <c r="AH573" s="94"/>
      <c r="AI573" s="18"/>
      <c r="AJ573" s="18"/>
      <c r="AK573" s="18"/>
      <c r="AL573" s="18"/>
      <c r="AM573" s="18"/>
      <c r="AN573" s="18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</row>
    <row r="574" spans="1:55" ht="15" customHeight="1">
      <c r="A574" s="228"/>
      <c r="B574" s="25"/>
      <c r="C574" s="23"/>
      <c r="D574" s="23"/>
      <c r="E574" s="23"/>
      <c r="F574" s="16"/>
      <c r="G574" s="16"/>
      <c r="H574" s="16"/>
      <c r="I574" s="16"/>
      <c r="J574" s="16"/>
      <c r="K574" s="16"/>
      <c r="L574" s="16"/>
      <c r="M574" s="16"/>
      <c r="N574" s="128"/>
      <c r="O574" s="16"/>
      <c r="P574" s="16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  <c r="AB574" s="94"/>
      <c r="AC574" s="94"/>
      <c r="AD574" s="94"/>
      <c r="AE574" s="94"/>
      <c r="AF574" s="94"/>
      <c r="AG574" s="94"/>
      <c r="AH574" s="94"/>
      <c r="AI574" s="18"/>
      <c r="AJ574" s="18"/>
      <c r="AK574" s="18"/>
      <c r="AL574" s="18"/>
      <c r="AM574" s="18"/>
      <c r="AN574" s="18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</row>
    <row r="575" spans="1:55" ht="15" customHeight="1">
      <c r="A575" s="228"/>
      <c r="B575" s="25"/>
      <c r="C575" s="23"/>
      <c r="D575" s="23"/>
      <c r="E575" s="23"/>
      <c r="F575" s="16"/>
      <c r="G575" s="16"/>
      <c r="H575" s="16"/>
      <c r="I575" s="16"/>
      <c r="J575" s="16"/>
      <c r="K575" s="16"/>
      <c r="L575" s="16"/>
      <c r="M575" s="16"/>
      <c r="N575" s="128"/>
      <c r="O575" s="16"/>
      <c r="P575" s="16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4"/>
      <c r="AC575" s="94"/>
      <c r="AD575" s="94"/>
      <c r="AE575" s="94"/>
      <c r="AF575" s="94"/>
      <c r="AG575" s="94"/>
      <c r="AH575" s="94"/>
      <c r="AI575" s="18"/>
      <c r="AJ575" s="18"/>
      <c r="AK575" s="18"/>
      <c r="AL575" s="18"/>
      <c r="AM575" s="18"/>
      <c r="AN575" s="18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</row>
    <row r="576" spans="1:55" ht="15" customHeight="1">
      <c r="A576" s="228"/>
      <c r="B576" s="25"/>
      <c r="C576" s="23"/>
      <c r="D576" s="23"/>
      <c r="E576" s="23"/>
      <c r="F576" s="16"/>
      <c r="G576" s="16"/>
      <c r="H576" s="16"/>
      <c r="I576" s="16"/>
      <c r="J576" s="16"/>
      <c r="K576" s="16"/>
      <c r="L576" s="16"/>
      <c r="M576" s="16"/>
      <c r="N576" s="128"/>
      <c r="O576" s="16"/>
      <c r="P576" s="16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4"/>
      <c r="AC576" s="94"/>
      <c r="AD576" s="94"/>
      <c r="AE576" s="94"/>
      <c r="AF576" s="94"/>
      <c r="AG576" s="94"/>
      <c r="AH576" s="94"/>
      <c r="AI576" s="18"/>
      <c r="AJ576" s="18"/>
      <c r="AK576" s="18"/>
      <c r="AL576" s="18"/>
      <c r="AM576" s="18"/>
      <c r="AN576" s="18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</row>
    <row r="577" spans="1:55" ht="15" customHeight="1">
      <c r="A577" s="228"/>
      <c r="B577" s="25"/>
      <c r="C577" s="23"/>
      <c r="D577" s="23"/>
      <c r="E577" s="23"/>
      <c r="F577" s="42"/>
      <c r="G577" s="42"/>
      <c r="H577" s="42"/>
      <c r="I577" s="42"/>
      <c r="J577" s="42"/>
      <c r="K577" s="42"/>
      <c r="L577" s="42"/>
      <c r="M577" s="42"/>
      <c r="N577" s="128"/>
      <c r="O577" s="42"/>
      <c r="P577" s="42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94"/>
      <c r="AC577" s="94"/>
      <c r="AD577" s="94"/>
      <c r="AE577" s="94"/>
      <c r="AF577" s="94"/>
      <c r="AG577" s="94"/>
      <c r="AH577" s="94"/>
      <c r="AI577" s="18"/>
      <c r="AJ577" s="18"/>
      <c r="AK577" s="18"/>
      <c r="AL577" s="18"/>
      <c r="AM577" s="18"/>
      <c r="AN577" s="18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</row>
    <row r="578" spans="1:55" ht="15" customHeight="1">
      <c r="A578" s="228"/>
      <c r="B578" s="25"/>
      <c r="C578" s="23"/>
      <c r="D578" s="23"/>
      <c r="E578" s="23"/>
      <c r="F578" s="42"/>
      <c r="G578" s="42"/>
      <c r="H578" s="42"/>
      <c r="I578" s="42"/>
      <c r="J578" s="42"/>
      <c r="K578" s="42"/>
      <c r="L578" s="42"/>
      <c r="M578" s="42"/>
      <c r="N578" s="128"/>
      <c r="O578" s="42"/>
      <c r="P578" s="42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4"/>
      <c r="AC578" s="94"/>
      <c r="AD578" s="94"/>
      <c r="AE578" s="94"/>
      <c r="AF578" s="94"/>
      <c r="AG578" s="94"/>
      <c r="AH578" s="94"/>
      <c r="AI578" s="18"/>
      <c r="AJ578" s="18"/>
      <c r="AK578" s="18"/>
      <c r="AL578" s="18"/>
      <c r="AM578" s="18"/>
      <c r="AN578" s="1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</row>
    <row r="579" spans="1:55" ht="15" customHeight="1">
      <c r="A579" s="228"/>
      <c r="B579" s="25"/>
      <c r="C579" s="23"/>
      <c r="D579" s="23"/>
      <c r="E579" s="23"/>
      <c r="F579" s="16"/>
      <c r="G579" s="16"/>
      <c r="H579" s="16"/>
      <c r="I579" s="16"/>
      <c r="J579" s="16"/>
      <c r="K579" s="16"/>
      <c r="L579" s="16"/>
      <c r="M579" s="16"/>
      <c r="N579" s="128"/>
      <c r="O579" s="16"/>
      <c r="P579" s="16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4"/>
      <c r="AC579" s="94"/>
      <c r="AD579" s="94"/>
      <c r="AE579" s="94"/>
      <c r="AF579" s="94"/>
      <c r="AG579" s="94"/>
      <c r="AH579" s="94"/>
      <c r="AI579" s="18"/>
      <c r="AJ579" s="18"/>
      <c r="AK579" s="18"/>
      <c r="AL579" s="18"/>
      <c r="AM579" s="18"/>
      <c r="AN579" s="18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</row>
    <row r="580" spans="1:55" ht="15" customHeight="1">
      <c r="A580" s="228"/>
      <c r="B580" s="25"/>
      <c r="C580" s="23"/>
      <c r="D580" s="23"/>
      <c r="E580" s="23"/>
      <c r="F580" s="16"/>
      <c r="G580" s="16"/>
      <c r="H580" s="16"/>
      <c r="I580" s="16"/>
      <c r="J580" s="16"/>
      <c r="K580" s="16"/>
      <c r="L580" s="16"/>
      <c r="M580" s="16"/>
      <c r="N580" s="128"/>
      <c r="O580" s="16"/>
      <c r="P580" s="16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94"/>
      <c r="AC580" s="94"/>
      <c r="AD580" s="94"/>
      <c r="AE580" s="94"/>
      <c r="AF580" s="94"/>
      <c r="AG580" s="94"/>
      <c r="AH580" s="94"/>
      <c r="AI580" s="18"/>
      <c r="AJ580" s="18"/>
      <c r="AK580" s="18"/>
      <c r="AL580" s="18"/>
      <c r="AM580" s="18"/>
      <c r="AN580" s="18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</row>
    <row r="581" spans="1:55" ht="15" customHeight="1">
      <c r="A581" s="228"/>
      <c r="B581" s="25"/>
      <c r="C581" s="23"/>
      <c r="D581" s="23"/>
      <c r="E581" s="23"/>
      <c r="F581" s="16"/>
      <c r="G581" s="16"/>
      <c r="H581" s="16"/>
      <c r="I581" s="16"/>
      <c r="J581" s="16"/>
      <c r="K581" s="16"/>
      <c r="L581" s="16"/>
      <c r="M581" s="16"/>
      <c r="N581" s="128"/>
      <c r="O581" s="16"/>
      <c r="P581" s="16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  <c r="AB581" s="94"/>
      <c r="AC581" s="94"/>
      <c r="AD581" s="94"/>
      <c r="AE581" s="94"/>
      <c r="AF581" s="94"/>
      <c r="AG581" s="94"/>
      <c r="AH581" s="94"/>
      <c r="AI581" s="18"/>
      <c r="AJ581" s="18"/>
      <c r="AK581" s="18"/>
      <c r="AL581" s="18"/>
      <c r="AM581" s="18"/>
      <c r="AN581" s="18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</row>
    <row r="582" spans="1:55" ht="15" customHeight="1">
      <c r="A582" s="228"/>
      <c r="B582" s="25"/>
      <c r="C582" s="23"/>
      <c r="D582" s="23"/>
      <c r="E582" s="23"/>
      <c r="F582" s="16"/>
      <c r="G582" s="16"/>
      <c r="H582" s="16"/>
      <c r="I582" s="16"/>
      <c r="J582" s="16"/>
      <c r="K582" s="16"/>
      <c r="L582" s="16"/>
      <c r="M582" s="16"/>
      <c r="N582" s="128"/>
      <c r="O582" s="16"/>
      <c r="P582" s="16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  <c r="AB582" s="94"/>
      <c r="AC582" s="94"/>
      <c r="AD582" s="94"/>
      <c r="AE582" s="94"/>
      <c r="AF582" s="94"/>
      <c r="AG582" s="94"/>
      <c r="AH582" s="94"/>
      <c r="AI582" s="18"/>
      <c r="AJ582" s="18"/>
      <c r="AK582" s="18"/>
      <c r="AL582" s="18"/>
      <c r="AM582" s="18"/>
      <c r="AN582" s="18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</row>
    <row r="583" spans="1:55" ht="15" customHeight="1">
      <c r="A583" s="228"/>
      <c r="B583" s="25"/>
      <c r="C583" s="23"/>
      <c r="D583" s="23"/>
      <c r="E583" s="23"/>
      <c r="F583" s="16"/>
      <c r="G583" s="16"/>
      <c r="H583" s="16"/>
      <c r="I583" s="16"/>
      <c r="J583" s="16"/>
      <c r="K583" s="16"/>
      <c r="L583" s="16"/>
      <c r="M583" s="16"/>
      <c r="N583" s="128"/>
      <c r="O583" s="16"/>
      <c r="P583" s="16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  <c r="AB583" s="94"/>
      <c r="AC583" s="94"/>
      <c r="AD583" s="94"/>
      <c r="AE583" s="94"/>
      <c r="AF583" s="94"/>
      <c r="AG583" s="94"/>
      <c r="AH583" s="94"/>
      <c r="AI583" s="18"/>
      <c r="AJ583" s="18"/>
      <c r="AK583" s="18"/>
      <c r="AL583" s="18"/>
      <c r="AM583" s="18"/>
      <c r="AN583" s="18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</row>
    <row r="584" spans="1:55" ht="15" customHeight="1">
      <c r="A584" s="228"/>
      <c r="B584" s="25"/>
      <c r="C584" s="23"/>
      <c r="D584" s="23"/>
      <c r="E584" s="23"/>
      <c r="F584" s="16"/>
      <c r="G584" s="16"/>
      <c r="H584" s="16"/>
      <c r="I584" s="16"/>
      <c r="J584" s="16"/>
      <c r="K584" s="16"/>
      <c r="L584" s="16"/>
      <c r="M584" s="16"/>
      <c r="N584" s="128"/>
      <c r="O584" s="16"/>
      <c r="P584" s="16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  <c r="AB584" s="94"/>
      <c r="AC584" s="94"/>
      <c r="AD584" s="94"/>
      <c r="AE584" s="94"/>
      <c r="AF584" s="94"/>
      <c r="AG584" s="94"/>
      <c r="AH584" s="94"/>
      <c r="AI584" s="18"/>
      <c r="AJ584" s="18"/>
      <c r="AK584" s="18"/>
      <c r="AL584" s="18"/>
      <c r="AM584" s="18"/>
      <c r="AN584" s="18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</row>
    <row r="585" spans="1:55" ht="15" customHeight="1">
      <c r="A585" s="228"/>
      <c r="B585" s="25"/>
      <c r="C585" s="23"/>
      <c r="D585" s="23"/>
      <c r="E585" s="23"/>
      <c r="F585" s="16"/>
      <c r="G585" s="16"/>
      <c r="H585" s="16"/>
      <c r="I585" s="16"/>
      <c r="J585" s="16"/>
      <c r="K585" s="16"/>
      <c r="L585" s="16"/>
      <c r="M585" s="16"/>
      <c r="N585" s="128"/>
      <c r="O585" s="16"/>
      <c r="P585" s="16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  <c r="AB585" s="94"/>
      <c r="AC585" s="94"/>
      <c r="AD585" s="94"/>
      <c r="AE585" s="94"/>
      <c r="AF585" s="94"/>
      <c r="AG585" s="94"/>
      <c r="AH585" s="94"/>
      <c r="AI585" s="18"/>
      <c r="AJ585" s="18"/>
      <c r="AK585" s="18"/>
      <c r="AL585" s="18"/>
      <c r="AM585" s="18"/>
      <c r="AN585" s="18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</row>
    <row r="586" spans="1:55" ht="15" customHeight="1">
      <c r="A586" s="228"/>
      <c r="B586" s="25"/>
      <c r="C586" s="23"/>
      <c r="D586" s="23"/>
      <c r="E586" s="23"/>
      <c r="F586" s="16"/>
      <c r="G586" s="16"/>
      <c r="H586" s="16"/>
      <c r="I586" s="16"/>
      <c r="J586" s="16"/>
      <c r="K586" s="16"/>
      <c r="L586" s="16"/>
      <c r="M586" s="16"/>
      <c r="N586" s="128"/>
      <c r="O586" s="16"/>
      <c r="P586" s="16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  <c r="AB586" s="94"/>
      <c r="AC586" s="94"/>
      <c r="AD586" s="94"/>
      <c r="AE586" s="94"/>
      <c r="AF586" s="94"/>
      <c r="AG586" s="94"/>
      <c r="AH586" s="94"/>
      <c r="AI586" s="18"/>
      <c r="AJ586" s="18"/>
      <c r="AK586" s="18"/>
      <c r="AL586" s="18"/>
      <c r="AM586" s="18"/>
      <c r="AN586" s="18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</row>
    <row r="587" spans="1:55" ht="15" customHeight="1">
      <c r="A587" s="228"/>
      <c r="B587" s="25"/>
      <c r="C587" s="23"/>
      <c r="D587" s="23"/>
      <c r="E587" s="23"/>
      <c r="F587" s="16"/>
      <c r="G587" s="16"/>
      <c r="H587" s="16"/>
      <c r="I587" s="16"/>
      <c r="J587" s="16"/>
      <c r="K587" s="16"/>
      <c r="L587" s="16"/>
      <c r="M587" s="16"/>
      <c r="N587" s="128"/>
      <c r="O587" s="16"/>
      <c r="P587" s="16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  <c r="AB587" s="94"/>
      <c r="AC587" s="94"/>
      <c r="AD587" s="94"/>
      <c r="AE587" s="94"/>
      <c r="AF587" s="94"/>
      <c r="AG587" s="94"/>
      <c r="AH587" s="94"/>
      <c r="AI587" s="18"/>
      <c r="AJ587" s="18"/>
      <c r="AK587" s="18"/>
      <c r="AL587" s="18"/>
      <c r="AM587" s="18"/>
      <c r="AN587" s="18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</row>
    <row r="588" spans="1:55" ht="15" customHeight="1">
      <c r="A588" s="228"/>
      <c r="B588" s="25"/>
      <c r="C588" s="23"/>
      <c r="D588" s="23"/>
      <c r="E588" s="23"/>
      <c r="F588" s="16"/>
      <c r="G588" s="16"/>
      <c r="H588" s="16"/>
      <c r="I588" s="16"/>
      <c r="J588" s="16"/>
      <c r="K588" s="16"/>
      <c r="L588" s="16"/>
      <c r="M588" s="16"/>
      <c r="N588" s="128"/>
      <c r="O588" s="16"/>
      <c r="P588" s="16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  <c r="AB588" s="94"/>
      <c r="AC588" s="94"/>
      <c r="AD588" s="94"/>
      <c r="AE588" s="94"/>
      <c r="AF588" s="94"/>
      <c r="AG588" s="94"/>
      <c r="AH588" s="94"/>
      <c r="AI588" s="18"/>
      <c r="AJ588" s="18"/>
      <c r="AK588" s="18"/>
      <c r="AL588" s="18"/>
      <c r="AM588" s="18"/>
      <c r="AN588" s="1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</row>
    <row r="589" spans="1:55" ht="15" customHeight="1">
      <c r="A589" s="228"/>
      <c r="B589" s="25"/>
      <c r="C589" s="23"/>
      <c r="D589" s="23"/>
      <c r="E589" s="23"/>
      <c r="F589" s="16"/>
      <c r="G589" s="16"/>
      <c r="H589" s="16"/>
      <c r="I589" s="16"/>
      <c r="J589" s="16"/>
      <c r="K589" s="16"/>
      <c r="L589" s="16"/>
      <c r="M589" s="16"/>
      <c r="N589" s="128"/>
      <c r="O589" s="16"/>
      <c r="P589" s="16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  <c r="AB589" s="94"/>
      <c r="AC589" s="94"/>
      <c r="AD589" s="94"/>
      <c r="AE589" s="94"/>
      <c r="AF589" s="94"/>
      <c r="AG589" s="94"/>
      <c r="AH589" s="94"/>
      <c r="AI589" s="18"/>
      <c r="AJ589" s="18"/>
      <c r="AK589" s="18"/>
      <c r="AL589" s="18"/>
      <c r="AM589" s="18"/>
      <c r="AN589" s="18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</row>
    <row r="590" spans="1:55" ht="15" customHeight="1">
      <c r="A590" s="228"/>
      <c r="B590" s="25"/>
      <c r="C590" s="23"/>
      <c r="D590" s="23"/>
      <c r="E590" s="23"/>
      <c r="F590" s="16"/>
      <c r="G590" s="16"/>
      <c r="H590" s="16"/>
      <c r="I590" s="16"/>
      <c r="J590" s="16"/>
      <c r="K590" s="16"/>
      <c r="L590" s="16"/>
      <c r="M590" s="16"/>
      <c r="N590" s="128"/>
      <c r="O590" s="16"/>
      <c r="P590" s="16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  <c r="AB590" s="94"/>
      <c r="AC590" s="94"/>
      <c r="AD590" s="94"/>
      <c r="AE590" s="94"/>
      <c r="AF590" s="94"/>
      <c r="AG590" s="94"/>
      <c r="AH590" s="94"/>
      <c r="AI590" s="18"/>
      <c r="AJ590" s="18"/>
      <c r="AK590" s="18"/>
      <c r="AL590" s="18"/>
      <c r="AM590" s="18"/>
      <c r="AN590" s="18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</row>
    <row r="591" spans="1:55" ht="15" customHeight="1">
      <c r="A591" s="228"/>
      <c r="B591" s="25"/>
      <c r="C591" s="23"/>
      <c r="D591" s="23"/>
      <c r="E591" s="23"/>
      <c r="F591" s="16"/>
      <c r="G591" s="16"/>
      <c r="H591" s="16"/>
      <c r="I591" s="16"/>
      <c r="J591" s="16"/>
      <c r="K591" s="16"/>
      <c r="L591" s="16"/>
      <c r="M591" s="16"/>
      <c r="N591" s="128"/>
      <c r="O591" s="16"/>
      <c r="P591" s="16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  <c r="AB591" s="94"/>
      <c r="AC591" s="94"/>
      <c r="AD591" s="94"/>
      <c r="AE591" s="94"/>
      <c r="AF591" s="94"/>
      <c r="AG591" s="94"/>
      <c r="AH591" s="94"/>
      <c r="AI591" s="18"/>
      <c r="AJ591" s="18"/>
      <c r="AK591" s="18"/>
      <c r="AL591" s="18"/>
      <c r="AM591" s="18"/>
      <c r="AN591" s="18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</row>
    <row r="592" spans="1:55" ht="15" customHeight="1">
      <c r="A592" s="228"/>
      <c r="B592" s="25"/>
      <c r="C592" s="23"/>
      <c r="D592" s="23"/>
      <c r="E592" s="23"/>
      <c r="F592" s="16"/>
      <c r="G592" s="16"/>
      <c r="H592" s="16"/>
      <c r="I592" s="16"/>
      <c r="J592" s="16"/>
      <c r="K592" s="16"/>
      <c r="L592" s="16"/>
      <c r="M592" s="16"/>
      <c r="N592" s="128"/>
      <c r="O592" s="16"/>
      <c r="P592" s="16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  <c r="AB592" s="94"/>
      <c r="AC592" s="94"/>
      <c r="AD592" s="94"/>
      <c r="AE592" s="94"/>
      <c r="AF592" s="94"/>
      <c r="AG592" s="94"/>
      <c r="AH592" s="94"/>
      <c r="AI592" s="18"/>
      <c r="AJ592" s="18"/>
      <c r="AK592" s="18"/>
      <c r="AL592" s="18"/>
      <c r="AM592" s="18"/>
      <c r="AN592" s="18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</row>
    <row r="593" spans="1:55" ht="15" customHeight="1">
      <c r="A593" s="228"/>
      <c r="B593" s="25"/>
      <c r="C593" s="23"/>
      <c r="D593" s="23"/>
      <c r="E593" s="23"/>
      <c r="F593" s="16"/>
      <c r="G593" s="16"/>
      <c r="H593" s="16"/>
      <c r="I593" s="16"/>
      <c r="J593" s="16"/>
      <c r="K593" s="16"/>
      <c r="L593" s="16"/>
      <c r="M593" s="16"/>
      <c r="N593" s="128"/>
      <c r="O593" s="16"/>
      <c r="P593" s="16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  <c r="AB593" s="94"/>
      <c r="AC593" s="94"/>
      <c r="AD593" s="94"/>
      <c r="AE593" s="94"/>
      <c r="AF593" s="94"/>
      <c r="AG593" s="94"/>
      <c r="AH593" s="94"/>
      <c r="AI593" s="18"/>
      <c r="AJ593" s="18"/>
      <c r="AK593" s="18"/>
      <c r="AL593" s="18"/>
      <c r="AM593" s="18"/>
      <c r="AN593" s="18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</row>
    <row r="594" spans="1:55" ht="15" customHeight="1">
      <c r="A594" s="228"/>
      <c r="B594" s="25"/>
      <c r="C594" s="23"/>
      <c r="D594" s="23"/>
      <c r="E594" s="23"/>
      <c r="F594" s="16"/>
      <c r="G594" s="16"/>
      <c r="H594" s="16"/>
      <c r="I594" s="16"/>
      <c r="J594" s="16"/>
      <c r="K594" s="16"/>
      <c r="L594" s="16"/>
      <c r="M594" s="16"/>
      <c r="N594" s="128"/>
      <c r="O594" s="16"/>
      <c r="P594" s="16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  <c r="AB594" s="94"/>
      <c r="AC594" s="94"/>
      <c r="AD594" s="94"/>
      <c r="AE594" s="94"/>
      <c r="AF594" s="94"/>
      <c r="AG594" s="94"/>
      <c r="AH594" s="94"/>
      <c r="AI594" s="18"/>
      <c r="AJ594" s="18"/>
      <c r="AK594" s="18"/>
      <c r="AL594" s="18"/>
      <c r="AM594" s="18"/>
      <c r="AN594" s="18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</row>
    <row r="595" spans="1:55" ht="15" customHeight="1">
      <c r="A595" s="228"/>
      <c r="B595" s="25"/>
      <c r="C595" s="23"/>
      <c r="D595" s="23"/>
      <c r="E595" s="23"/>
      <c r="F595" s="16"/>
      <c r="G595" s="16"/>
      <c r="H595" s="16"/>
      <c r="I595" s="16"/>
      <c r="J595" s="16"/>
      <c r="K595" s="16"/>
      <c r="L595" s="16"/>
      <c r="M595" s="16"/>
      <c r="N595" s="128"/>
      <c r="O595" s="16"/>
      <c r="P595" s="16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  <c r="AB595" s="94"/>
      <c r="AC595" s="94"/>
      <c r="AD595" s="94"/>
      <c r="AE595" s="94"/>
      <c r="AF595" s="94"/>
      <c r="AG595" s="94"/>
      <c r="AH595" s="94"/>
      <c r="AI595" s="18"/>
      <c r="AJ595" s="18"/>
      <c r="AK595" s="18"/>
      <c r="AL595" s="18"/>
      <c r="AM595" s="18"/>
      <c r="AN595" s="18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</row>
    <row r="596" spans="1:55" ht="15" customHeight="1">
      <c r="A596" s="228"/>
      <c r="B596" s="25"/>
      <c r="C596" s="23"/>
      <c r="D596" s="23"/>
      <c r="E596" s="23"/>
      <c r="F596" s="16"/>
      <c r="G596" s="16"/>
      <c r="H596" s="16"/>
      <c r="I596" s="16"/>
      <c r="J596" s="16"/>
      <c r="K596" s="16"/>
      <c r="L596" s="16"/>
      <c r="M596" s="16"/>
      <c r="N596" s="128"/>
      <c r="O596" s="16"/>
      <c r="P596" s="16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  <c r="AB596" s="94"/>
      <c r="AC596" s="94"/>
      <c r="AD596" s="94"/>
      <c r="AE596" s="94"/>
      <c r="AF596" s="94"/>
      <c r="AG596" s="94"/>
      <c r="AH596" s="94"/>
      <c r="AI596" s="18"/>
      <c r="AJ596" s="18"/>
      <c r="AK596" s="18"/>
      <c r="AL596" s="18"/>
      <c r="AM596" s="18"/>
      <c r="AN596" s="18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</row>
    <row r="597" spans="1:55" ht="15" customHeight="1">
      <c r="A597" s="228"/>
      <c r="B597" s="25"/>
      <c r="C597" s="23"/>
      <c r="D597" s="23"/>
      <c r="E597" s="23"/>
      <c r="F597" s="16"/>
      <c r="G597" s="16"/>
      <c r="H597" s="16"/>
      <c r="I597" s="16"/>
      <c r="J597" s="16"/>
      <c r="K597" s="16"/>
      <c r="L597" s="16"/>
      <c r="M597" s="16"/>
      <c r="N597" s="128"/>
      <c r="O597" s="16"/>
      <c r="P597" s="16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  <c r="AB597" s="94"/>
      <c r="AC597" s="94"/>
      <c r="AD597" s="94"/>
      <c r="AE597" s="94"/>
      <c r="AF597" s="94"/>
      <c r="AG597" s="94"/>
      <c r="AH597" s="94"/>
      <c r="AI597" s="18"/>
      <c r="AJ597" s="18"/>
      <c r="AK597" s="18"/>
      <c r="AL597" s="18"/>
      <c r="AM597" s="18"/>
      <c r="AN597" s="18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</row>
    <row r="598" spans="1:55" ht="15" customHeight="1">
      <c r="A598" s="228"/>
      <c r="B598" s="25"/>
      <c r="C598" s="23"/>
      <c r="D598" s="23"/>
      <c r="E598" s="23"/>
      <c r="F598" s="16"/>
      <c r="G598" s="16"/>
      <c r="H598" s="16"/>
      <c r="I598" s="16"/>
      <c r="J598" s="16"/>
      <c r="K598" s="16"/>
      <c r="L598" s="16"/>
      <c r="M598" s="16"/>
      <c r="N598" s="128"/>
      <c r="O598" s="16"/>
      <c r="P598" s="16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  <c r="AB598" s="94"/>
      <c r="AC598" s="94"/>
      <c r="AD598" s="94"/>
      <c r="AE598" s="94"/>
      <c r="AF598" s="94"/>
      <c r="AG598" s="94"/>
      <c r="AH598" s="94"/>
      <c r="AI598" s="18"/>
      <c r="AJ598" s="18"/>
      <c r="AK598" s="18"/>
      <c r="AL598" s="18"/>
      <c r="AM598" s="18"/>
      <c r="AN598" s="1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</row>
    <row r="599" spans="1:55" ht="15" customHeight="1">
      <c r="A599" s="228"/>
      <c r="B599" s="25"/>
      <c r="C599" s="23"/>
      <c r="D599" s="23"/>
      <c r="E599" s="23"/>
      <c r="F599" s="16"/>
      <c r="G599" s="16"/>
      <c r="H599" s="16"/>
      <c r="I599" s="16"/>
      <c r="J599" s="16"/>
      <c r="K599" s="16"/>
      <c r="L599" s="16"/>
      <c r="M599" s="16"/>
      <c r="N599" s="128"/>
      <c r="O599" s="16"/>
      <c r="P599" s="16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  <c r="AB599" s="94"/>
      <c r="AC599" s="94"/>
      <c r="AD599" s="94"/>
      <c r="AE599" s="94"/>
      <c r="AF599" s="94"/>
      <c r="AG599" s="94"/>
      <c r="AH599" s="94"/>
      <c r="AI599" s="18"/>
      <c r="AJ599" s="18"/>
      <c r="AK599" s="18"/>
      <c r="AL599" s="18"/>
      <c r="AM599" s="18"/>
      <c r="AN599" s="18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</row>
    <row r="600" spans="1:55" ht="15" customHeight="1">
      <c r="A600" s="228"/>
      <c r="B600" s="25"/>
      <c r="C600" s="23"/>
      <c r="D600" s="23"/>
      <c r="E600" s="23"/>
      <c r="F600" s="29"/>
      <c r="G600" s="16"/>
      <c r="H600" s="16"/>
      <c r="I600" s="16"/>
      <c r="J600" s="16"/>
      <c r="K600" s="16"/>
      <c r="L600" s="16"/>
      <c r="M600" s="16"/>
      <c r="N600" s="128"/>
      <c r="O600" s="16"/>
      <c r="P600" s="16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  <c r="AB600" s="94"/>
      <c r="AC600" s="94"/>
      <c r="AD600" s="94"/>
      <c r="AE600" s="94"/>
      <c r="AF600" s="94"/>
      <c r="AG600" s="94"/>
      <c r="AH600" s="94"/>
      <c r="AI600" s="18"/>
      <c r="AJ600" s="18"/>
      <c r="AK600" s="18"/>
      <c r="AL600" s="18"/>
      <c r="AM600" s="18"/>
      <c r="AN600" s="18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</row>
    <row r="601" spans="1:55" ht="15" customHeight="1">
      <c r="A601" s="228"/>
      <c r="B601" s="25"/>
      <c r="C601" s="29"/>
      <c r="D601" s="29"/>
      <c r="E601" s="23"/>
      <c r="F601" s="29"/>
      <c r="G601" s="16"/>
      <c r="H601" s="16"/>
      <c r="I601" s="16"/>
      <c r="J601" s="16"/>
      <c r="K601" s="16"/>
      <c r="L601" s="16"/>
      <c r="M601" s="16"/>
      <c r="N601" s="128"/>
      <c r="O601" s="16"/>
      <c r="P601" s="16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  <c r="AB601" s="94"/>
      <c r="AC601" s="94"/>
      <c r="AD601" s="94"/>
      <c r="AE601" s="94"/>
      <c r="AF601" s="94"/>
      <c r="AG601" s="94"/>
      <c r="AH601" s="94"/>
      <c r="AI601" s="18"/>
      <c r="AJ601" s="18"/>
      <c r="AK601" s="18"/>
      <c r="AL601" s="18"/>
      <c r="AM601" s="18"/>
      <c r="AN601" s="18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</row>
    <row r="602" spans="1:55" ht="15" customHeight="1">
      <c r="A602" s="228"/>
      <c r="B602" s="25"/>
      <c r="C602" s="29"/>
      <c r="D602" s="29"/>
      <c r="E602" s="29"/>
      <c r="F602" s="29"/>
      <c r="G602" s="29"/>
      <c r="H602" s="16"/>
      <c r="I602" s="16"/>
      <c r="J602" s="16"/>
      <c r="K602" s="16"/>
      <c r="L602" s="16"/>
      <c r="M602" s="16"/>
      <c r="N602" s="128"/>
      <c r="O602" s="16"/>
      <c r="P602" s="16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  <c r="AB602" s="94"/>
      <c r="AC602" s="94"/>
      <c r="AD602" s="94"/>
      <c r="AE602" s="94"/>
      <c r="AF602" s="94"/>
      <c r="AG602" s="94"/>
      <c r="AH602" s="94"/>
      <c r="AI602" s="18"/>
      <c r="AJ602" s="18"/>
      <c r="AK602" s="18"/>
      <c r="AL602" s="18"/>
      <c r="AM602" s="18"/>
      <c r="AN602" s="18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</row>
    <row r="603" spans="1:55" ht="15" customHeight="1">
      <c r="A603" s="228"/>
      <c r="B603" s="25"/>
      <c r="C603" s="23"/>
      <c r="D603" s="23"/>
      <c r="E603" s="23"/>
      <c r="F603" s="29"/>
      <c r="G603" s="16"/>
      <c r="H603" s="16"/>
      <c r="I603" s="16"/>
      <c r="J603" s="16"/>
      <c r="K603" s="16"/>
      <c r="L603" s="16"/>
      <c r="M603" s="16"/>
      <c r="N603" s="128"/>
      <c r="O603" s="16"/>
      <c r="P603" s="16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  <c r="AB603" s="94"/>
      <c r="AC603" s="94"/>
      <c r="AD603" s="94"/>
      <c r="AE603" s="94"/>
      <c r="AF603" s="94"/>
      <c r="AG603" s="94"/>
      <c r="AH603" s="94"/>
      <c r="AI603" s="18"/>
      <c r="AJ603" s="18"/>
      <c r="AK603" s="18"/>
      <c r="AL603" s="18"/>
      <c r="AM603" s="18"/>
      <c r="AN603" s="18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</row>
    <row r="604" spans="1:55" ht="15" customHeight="1">
      <c r="A604" s="228"/>
      <c r="B604" s="25"/>
      <c r="C604" s="23"/>
      <c r="D604" s="23"/>
      <c r="E604" s="23"/>
      <c r="F604" s="16"/>
      <c r="G604" s="16"/>
      <c r="H604" s="16"/>
      <c r="I604" s="16"/>
      <c r="J604" s="16"/>
      <c r="K604" s="16"/>
      <c r="L604" s="16"/>
      <c r="M604" s="16"/>
      <c r="N604" s="128"/>
      <c r="O604" s="16"/>
      <c r="P604" s="16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  <c r="AB604" s="94"/>
      <c r="AC604" s="94"/>
      <c r="AD604" s="94"/>
      <c r="AE604" s="94"/>
      <c r="AF604" s="94"/>
      <c r="AG604" s="94"/>
      <c r="AH604" s="94"/>
      <c r="AI604" s="18"/>
      <c r="AJ604" s="18"/>
      <c r="AK604" s="18"/>
      <c r="AL604" s="18"/>
      <c r="AM604" s="18"/>
      <c r="AN604" s="18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</row>
    <row r="605" spans="1:55" ht="15" customHeight="1">
      <c r="A605" s="228"/>
      <c r="B605" s="25"/>
      <c r="C605" s="23"/>
      <c r="D605" s="23"/>
      <c r="E605" s="23"/>
      <c r="F605" s="29"/>
      <c r="G605" s="29"/>
      <c r="H605" s="16"/>
      <c r="I605" s="16"/>
      <c r="J605" s="16"/>
      <c r="K605" s="16"/>
      <c r="L605" s="16"/>
      <c r="M605" s="16"/>
      <c r="N605" s="128"/>
      <c r="O605" s="16"/>
      <c r="P605" s="16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  <c r="AB605" s="94"/>
      <c r="AC605" s="94"/>
      <c r="AD605" s="94"/>
      <c r="AE605" s="94"/>
      <c r="AF605" s="94"/>
      <c r="AG605" s="94"/>
      <c r="AH605" s="94"/>
      <c r="AI605" s="18"/>
      <c r="AJ605" s="18"/>
      <c r="AK605" s="18"/>
      <c r="AL605" s="18"/>
      <c r="AM605" s="18"/>
      <c r="AN605" s="18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</row>
    <row r="606" spans="1:55" ht="15" customHeight="1">
      <c r="A606" s="228"/>
      <c r="B606" s="25"/>
      <c r="C606" s="23"/>
      <c r="D606" s="23"/>
      <c r="E606" s="23"/>
      <c r="F606" s="29"/>
      <c r="G606" s="29"/>
      <c r="H606" s="16"/>
      <c r="I606" s="16"/>
      <c r="J606" s="16"/>
      <c r="K606" s="16"/>
      <c r="L606" s="16"/>
      <c r="M606" s="16"/>
      <c r="N606" s="128"/>
      <c r="O606" s="16"/>
      <c r="P606" s="16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  <c r="AB606" s="94"/>
      <c r="AC606" s="94"/>
      <c r="AD606" s="94"/>
      <c r="AE606" s="94"/>
      <c r="AF606" s="94"/>
      <c r="AG606" s="94"/>
      <c r="AH606" s="94"/>
      <c r="AI606" s="18"/>
      <c r="AJ606" s="18"/>
      <c r="AK606" s="18"/>
      <c r="AL606" s="18"/>
      <c r="AM606" s="18"/>
      <c r="AN606" s="18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</row>
    <row r="607" spans="1:55" ht="15" customHeight="1">
      <c r="A607" s="228"/>
      <c r="B607" s="25"/>
      <c r="C607" s="23"/>
      <c r="D607" s="23"/>
      <c r="E607" s="23"/>
      <c r="F607" s="29"/>
      <c r="G607" s="29"/>
      <c r="H607" s="16"/>
      <c r="I607" s="16"/>
      <c r="J607" s="16"/>
      <c r="K607" s="16"/>
      <c r="L607" s="16"/>
      <c r="M607" s="16"/>
      <c r="N607" s="128"/>
      <c r="O607" s="16"/>
      <c r="P607" s="16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  <c r="AB607" s="94"/>
      <c r="AC607" s="94"/>
      <c r="AD607" s="94"/>
      <c r="AE607" s="94"/>
      <c r="AF607" s="94"/>
      <c r="AG607" s="94"/>
      <c r="AH607" s="94"/>
      <c r="AI607" s="18"/>
      <c r="AJ607" s="18"/>
      <c r="AK607" s="18"/>
      <c r="AL607" s="18"/>
      <c r="AM607" s="18"/>
      <c r="AN607" s="18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</row>
    <row r="608" spans="1:55" ht="15" customHeight="1">
      <c r="A608" s="228"/>
      <c r="B608" s="25"/>
      <c r="C608" s="23"/>
      <c r="D608" s="23"/>
      <c r="E608" s="23"/>
      <c r="F608" s="16"/>
      <c r="G608" s="16"/>
      <c r="H608" s="16"/>
      <c r="I608" s="16"/>
      <c r="J608" s="16"/>
      <c r="K608" s="16"/>
      <c r="L608" s="16"/>
      <c r="M608" s="16"/>
      <c r="N608" s="128"/>
      <c r="O608" s="16"/>
      <c r="P608" s="16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  <c r="AB608" s="94"/>
      <c r="AC608" s="94"/>
      <c r="AD608" s="94"/>
      <c r="AE608" s="94"/>
      <c r="AF608" s="94"/>
      <c r="AG608" s="94"/>
      <c r="AH608" s="94"/>
      <c r="AI608" s="18"/>
      <c r="AJ608" s="18"/>
      <c r="AK608" s="18"/>
      <c r="AL608" s="18"/>
      <c r="AM608" s="18"/>
      <c r="AN608" s="1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</row>
    <row r="609" spans="1:55" ht="15" customHeight="1">
      <c r="A609" s="228"/>
      <c r="B609" s="25"/>
      <c r="C609" s="23"/>
      <c r="D609" s="23"/>
      <c r="E609" s="23"/>
      <c r="F609" s="29"/>
      <c r="G609" s="43"/>
      <c r="H609" s="16"/>
      <c r="I609" s="16"/>
      <c r="J609" s="16"/>
      <c r="K609" s="16"/>
      <c r="L609" s="16"/>
      <c r="M609" s="16"/>
      <c r="N609" s="128"/>
      <c r="O609" s="16"/>
      <c r="P609" s="16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  <c r="AB609" s="94"/>
      <c r="AC609" s="94"/>
      <c r="AD609" s="94"/>
      <c r="AE609" s="94"/>
      <c r="AF609" s="94"/>
      <c r="AG609" s="94"/>
      <c r="AH609" s="94"/>
      <c r="AI609" s="18"/>
      <c r="AJ609" s="18"/>
      <c r="AK609" s="18"/>
      <c r="AL609" s="18"/>
      <c r="AM609" s="18"/>
      <c r="AN609" s="18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</row>
    <row r="610" spans="1:55" ht="15" customHeight="1">
      <c r="A610" s="228"/>
      <c r="B610" s="25"/>
      <c r="C610" s="23"/>
      <c r="D610" s="23"/>
      <c r="E610" s="23"/>
      <c r="F610" s="29"/>
      <c r="G610" s="29"/>
      <c r="H610" s="16"/>
      <c r="I610" s="16"/>
      <c r="J610" s="16"/>
      <c r="K610" s="16"/>
      <c r="L610" s="16"/>
      <c r="M610" s="16"/>
      <c r="N610" s="128"/>
      <c r="O610" s="16"/>
      <c r="P610" s="16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  <c r="AB610" s="94"/>
      <c r="AC610" s="94"/>
      <c r="AD610" s="94"/>
      <c r="AE610" s="94"/>
      <c r="AF610" s="94"/>
      <c r="AG610" s="94"/>
      <c r="AH610" s="94"/>
      <c r="AI610" s="18"/>
      <c r="AJ610" s="18"/>
      <c r="AK610" s="18"/>
      <c r="AL610" s="18"/>
      <c r="AM610" s="18"/>
      <c r="AN610" s="18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</row>
    <row r="611" spans="1:55" ht="15" customHeight="1">
      <c r="A611" s="228"/>
      <c r="B611" s="25"/>
      <c r="C611" s="18"/>
      <c r="D611" s="18"/>
      <c r="E611" s="18"/>
      <c r="F611" s="16"/>
      <c r="G611" s="16"/>
      <c r="H611" s="16"/>
      <c r="I611" s="16"/>
      <c r="J611" s="16"/>
      <c r="K611" s="16"/>
      <c r="L611" s="16"/>
      <c r="M611" s="16"/>
      <c r="N611" s="128"/>
      <c r="O611" s="16"/>
      <c r="P611" s="16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  <c r="AB611" s="94"/>
      <c r="AC611" s="94"/>
      <c r="AD611" s="94"/>
      <c r="AE611" s="94"/>
      <c r="AF611" s="94"/>
      <c r="AG611" s="94"/>
      <c r="AH611" s="94"/>
      <c r="AI611" s="18"/>
      <c r="AJ611" s="18"/>
      <c r="AK611" s="18"/>
      <c r="AL611" s="18"/>
      <c r="AM611" s="18"/>
      <c r="AN611" s="18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</row>
    <row r="612" spans="1:55" ht="15" customHeight="1">
      <c r="A612" s="228"/>
      <c r="B612" s="25"/>
      <c r="C612" s="18"/>
      <c r="D612" s="18"/>
      <c r="E612" s="18"/>
      <c r="F612" s="19"/>
      <c r="G612" s="19"/>
      <c r="H612" s="19"/>
      <c r="I612" s="19"/>
      <c r="J612" s="19"/>
      <c r="K612" s="19"/>
      <c r="L612" s="19"/>
      <c r="M612" s="19"/>
      <c r="N612" s="128"/>
      <c r="O612" s="19"/>
      <c r="P612" s="19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  <c r="AB612" s="94"/>
      <c r="AC612" s="94"/>
      <c r="AD612" s="94"/>
      <c r="AE612" s="94"/>
      <c r="AF612" s="94"/>
      <c r="AG612" s="94"/>
      <c r="AH612" s="94"/>
      <c r="AI612" s="18"/>
      <c r="AJ612" s="18"/>
      <c r="AK612" s="18"/>
      <c r="AL612" s="18"/>
      <c r="AM612" s="18"/>
      <c r="AN612" s="18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</row>
    <row r="613" spans="1:55" ht="15" customHeight="1">
      <c r="A613" s="228"/>
      <c r="B613" s="25"/>
      <c r="C613" s="18"/>
      <c r="D613" s="18"/>
      <c r="E613" s="18"/>
      <c r="F613" s="19"/>
      <c r="G613" s="19"/>
      <c r="H613" s="19"/>
      <c r="I613" s="19"/>
      <c r="J613" s="19"/>
      <c r="K613" s="19"/>
      <c r="L613" s="19"/>
      <c r="M613" s="19"/>
      <c r="N613" s="128"/>
      <c r="O613" s="19"/>
      <c r="P613" s="19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  <c r="AB613" s="94"/>
      <c r="AC613" s="94"/>
      <c r="AD613" s="94"/>
      <c r="AE613" s="94"/>
      <c r="AF613" s="94"/>
      <c r="AG613" s="94"/>
      <c r="AH613" s="94"/>
      <c r="AI613" s="18"/>
      <c r="AJ613" s="18"/>
      <c r="AK613" s="18"/>
      <c r="AL613" s="18"/>
      <c r="AM613" s="18"/>
      <c r="AN613" s="18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</row>
    <row r="614" spans="1:55" ht="15" customHeight="1">
      <c r="A614" s="228"/>
      <c r="B614" s="25"/>
      <c r="C614" s="18"/>
      <c r="D614" s="18"/>
      <c r="E614" s="18"/>
      <c r="F614" s="19"/>
      <c r="G614" s="19"/>
      <c r="H614" s="19"/>
      <c r="I614" s="19"/>
      <c r="J614" s="19"/>
      <c r="K614" s="19"/>
      <c r="L614" s="19"/>
      <c r="M614" s="19"/>
      <c r="N614" s="128"/>
      <c r="O614" s="19"/>
      <c r="P614" s="19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  <c r="AB614" s="94"/>
      <c r="AC614" s="94"/>
      <c r="AD614" s="94"/>
      <c r="AE614" s="94"/>
      <c r="AF614" s="94"/>
      <c r="AG614" s="94"/>
      <c r="AH614" s="94"/>
      <c r="AI614" s="18"/>
      <c r="AJ614" s="18"/>
      <c r="AK614" s="18"/>
      <c r="AL614" s="18"/>
      <c r="AM614" s="18"/>
      <c r="AN614" s="18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</row>
    <row r="615" spans="1:55" s="2" customFormat="1" ht="15" customHeight="1">
      <c r="A615" s="12"/>
      <c r="B615" s="25"/>
      <c r="C615" s="18"/>
      <c r="D615" s="18"/>
      <c r="E615" s="18"/>
      <c r="F615" s="19"/>
      <c r="G615" s="19"/>
      <c r="H615" s="19"/>
      <c r="I615" s="19"/>
      <c r="J615" s="19"/>
      <c r="K615" s="19"/>
      <c r="L615" s="19"/>
      <c r="M615" s="19"/>
      <c r="N615" s="128"/>
      <c r="O615" s="19"/>
      <c r="P615" s="19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  <c r="AB615" s="94"/>
      <c r="AC615" s="94"/>
      <c r="AD615" s="94"/>
      <c r="AE615" s="94"/>
      <c r="AF615" s="94"/>
      <c r="AG615" s="94"/>
      <c r="AH615" s="94"/>
      <c r="AI615" s="18"/>
      <c r="AJ615" s="18"/>
      <c r="AK615" s="18"/>
      <c r="AL615" s="18"/>
      <c r="AM615" s="18"/>
      <c r="AN615" s="18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</row>
    <row r="616" spans="1:55" s="2" customFormat="1" ht="15" customHeight="1">
      <c r="A616" s="12"/>
      <c r="B616" s="25"/>
      <c r="C616" s="23"/>
      <c r="D616" s="23"/>
      <c r="E616" s="23"/>
      <c r="F616" s="16"/>
      <c r="G616" s="16"/>
      <c r="H616" s="16"/>
      <c r="I616" s="16"/>
      <c r="J616" s="16"/>
      <c r="K616" s="16"/>
      <c r="L616" s="16"/>
      <c r="M616" s="16"/>
      <c r="N616" s="128"/>
      <c r="O616" s="16"/>
      <c r="P616" s="16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  <c r="AB616" s="94"/>
      <c r="AC616" s="94"/>
      <c r="AD616" s="94"/>
      <c r="AE616" s="94"/>
      <c r="AF616" s="94"/>
      <c r="AG616" s="94"/>
      <c r="AH616" s="94"/>
      <c r="AI616" s="18"/>
      <c r="AJ616" s="18"/>
      <c r="AK616" s="18"/>
      <c r="AL616" s="18"/>
      <c r="AM616" s="18"/>
      <c r="AN616" s="18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</row>
    <row r="617" spans="1:55" ht="15" customHeight="1">
      <c r="B617" s="25"/>
      <c r="C617" s="18"/>
      <c r="D617" s="18"/>
      <c r="E617" s="18"/>
      <c r="F617" s="19"/>
      <c r="G617" s="19"/>
      <c r="H617" s="19"/>
      <c r="I617" s="19"/>
      <c r="J617" s="19"/>
      <c r="K617" s="19"/>
      <c r="L617" s="19"/>
      <c r="M617" s="19"/>
      <c r="N617" s="128"/>
      <c r="O617" s="19"/>
      <c r="P617" s="19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  <c r="AB617" s="94"/>
      <c r="AC617" s="94"/>
      <c r="AD617" s="94"/>
      <c r="AE617" s="94"/>
      <c r="AF617" s="94"/>
      <c r="AG617" s="94"/>
      <c r="AH617" s="94"/>
      <c r="AI617" s="18"/>
      <c r="AJ617" s="18"/>
      <c r="AK617" s="18"/>
      <c r="AL617" s="18"/>
      <c r="AM617" s="18"/>
      <c r="AN617" s="18"/>
    </row>
    <row r="618" spans="1:55" ht="15" customHeight="1">
      <c r="B618" s="25"/>
      <c r="C618" s="23"/>
      <c r="D618" s="23"/>
      <c r="E618" s="23"/>
      <c r="F618" s="16"/>
      <c r="G618" s="16"/>
      <c r="H618" s="16"/>
      <c r="I618" s="16"/>
      <c r="J618" s="16"/>
      <c r="K618" s="16"/>
      <c r="L618" s="16"/>
      <c r="M618" s="16"/>
      <c r="N618" s="128"/>
      <c r="O618" s="16"/>
      <c r="P618" s="16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  <c r="AB618" s="94"/>
      <c r="AC618" s="94"/>
      <c r="AD618" s="94"/>
      <c r="AE618" s="94"/>
      <c r="AF618" s="94"/>
      <c r="AG618" s="94"/>
      <c r="AH618" s="94"/>
      <c r="AI618" s="18"/>
      <c r="AJ618" s="18"/>
      <c r="AK618" s="18"/>
      <c r="AL618" s="18"/>
      <c r="AM618" s="18"/>
      <c r="AN618" s="18"/>
    </row>
    <row r="619" spans="1:55" ht="15" customHeight="1">
      <c r="B619" s="25"/>
      <c r="C619" s="18"/>
      <c r="D619" s="18"/>
      <c r="E619" s="18"/>
      <c r="F619" s="19"/>
      <c r="G619" s="19"/>
      <c r="H619" s="19"/>
      <c r="I619" s="19"/>
      <c r="J619" s="19"/>
      <c r="K619" s="19"/>
      <c r="L619" s="19"/>
      <c r="M619" s="19"/>
      <c r="N619" s="128"/>
      <c r="O619" s="19"/>
      <c r="P619" s="19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94"/>
      <c r="AC619" s="94"/>
      <c r="AD619" s="94"/>
      <c r="AE619" s="94"/>
      <c r="AF619" s="94"/>
      <c r="AG619" s="94"/>
      <c r="AH619" s="94"/>
      <c r="AI619" s="18"/>
      <c r="AJ619" s="18"/>
      <c r="AK619" s="18"/>
      <c r="AL619" s="18"/>
      <c r="AM619" s="18"/>
      <c r="AN619" s="18"/>
    </row>
    <row r="620" spans="1:55" ht="15" customHeight="1">
      <c r="B620" s="25"/>
      <c r="C620" s="23"/>
      <c r="D620" s="18"/>
      <c r="E620" s="18"/>
      <c r="F620" s="16"/>
      <c r="G620" s="16"/>
      <c r="H620" s="16"/>
      <c r="I620" s="16"/>
      <c r="J620" s="16"/>
      <c r="K620" s="16"/>
      <c r="L620" s="16"/>
      <c r="M620" s="16"/>
      <c r="N620" s="128"/>
      <c r="O620" s="16"/>
      <c r="P620" s="16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  <c r="AB620" s="94"/>
      <c r="AC620" s="94"/>
      <c r="AD620" s="94"/>
      <c r="AE620" s="94"/>
      <c r="AF620" s="94"/>
      <c r="AG620" s="94"/>
      <c r="AH620" s="94"/>
      <c r="AI620" s="18"/>
      <c r="AJ620" s="18"/>
      <c r="AK620" s="18"/>
      <c r="AL620" s="18"/>
      <c r="AM620" s="18"/>
      <c r="AN620" s="18"/>
    </row>
    <row r="621" spans="1:55" ht="15" customHeight="1">
      <c r="B621" s="25"/>
      <c r="C621" s="23"/>
      <c r="D621" s="23"/>
      <c r="E621" s="23"/>
      <c r="F621" s="16"/>
      <c r="G621" s="16"/>
      <c r="H621" s="16"/>
      <c r="I621" s="16"/>
      <c r="J621" s="16"/>
      <c r="K621" s="16"/>
      <c r="L621" s="16"/>
      <c r="M621" s="16"/>
      <c r="N621" s="128"/>
      <c r="O621" s="16"/>
      <c r="P621" s="16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94"/>
      <c r="AC621" s="94"/>
      <c r="AD621" s="94"/>
      <c r="AE621" s="94"/>
      <c r="AF621" s="94"/>
      <c r="AG621" s="94"/>
      <c r="AH621" s="94"/>
      <c r="AI621" s="18"/>
      <c r="AJ621" s="18"/>
      <c r="AK621" s="18"/>
      <c r="AL621" s="18"/>
      <c r="AM621" s="18"/>
      <c r="AN621" s="18"/>
    </row>
    <row r="622" spans="1:55" ht="15" customHeight="1">
      <c r="B622" s="25"/>
      <c r="C622" s="23"/>
      <c r="D622" s="23"/>
      <c r="E622" s="23"/>
      <c r="F622" s="16"/>
      <c r="G622" s="16"/>
      <c r="H622" s="16"/>
      <c r="I622" s="16"/>
      <c r="J622" s="16"/>
      <c r="K622" s="16"/>
      <c r="L622" s="16"/>
      <c r="M622" s="16"/>
      <c r="N622" s="128"/>
      <c r="O622" s="16"/>
      <c r="P622" s="16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  <c r="AB622" s="94"/>
      <c r="AC622" s="94"/>
      <c r="AD622" s="94"/>
      <c r="AE622" s="94"/>
      <c r="AF622" s="94"/>
      <c r="AG622" s="94"/>
      <c r="AH622" s="94"/>
      <c r="AI622" s="18"/>
      <c r="AJ622" s="18"/>
      <c r="AK622" s="18"/>
      <c r="AL622" s="18"/>
      <c r="AM622" s="18"/>
      <c r="AN622" s="18"/>
    </row>
    <row r="623" spans="1:55" ht="15" customHeight="1">
      <c r="B623" s="25"/>
      <c r="C623" s="18"/>
      <c r="D623" s="18"/>
      <c r="E623" s="18"/>
      <c r="F623" s="19"/>
      <c r="G623" s="19"/>
      <c r="H623" s="19"/>
      <c r="I623" s="19"/>
      <c r="J623" s="19"/>
      <c r="K623" s="19"/>
      <c r="L623" s="19"/>
      <c r="M623" s="19"/>
      <c r="N623" s="128"/>
      <c r="O623" s="19"/>
      <c r="P623" s="19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94"/>
      <c r="AC623" s="94"/>
      <c r="AD623" s="94"/>
      <c r="AE623" s="94"/>
      <c r="AF623" s="94"/>
      <c r="AG623" s="94"/>
      <c r="AH623" s="94"/>
      <c r="AI623" s="18"/>
      <c r="AJ623" s="18"/>
      <c r="AK623" s="18"/>
      <c r="AL623" s="18"/>
      <c r="AM623" s="18"/>
      <c r="AN623" s="18"/>
    </row>
    <row r="624" spans="1:55" ht="15" customHeight="1">
      <c r="B624" s="25"/>
      <c r="C624" s="23"/>
      <c r="D624" s="23"/>
      <c r="E624" s="23"/>
      <c r="F624" s="16"/>
      <c r="G624" s="16"/>
      <c r="H624" s="16"/>
      <c r="I624" s="16"/>
      <c r="J624" s="16"/>
      <c r="K624" s="16"/>
      <c r="L624" s="16"/>
      <c r="M624" s="16"/>
      <c r="N624" s="128"/>
      <c r="O624" s="16"/>
      <c r="P624" s="16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  <c r="AB624" s="94"/>
      <c r="AC624" s="94"/>
      <c r="AD624" s="94"/>
      <c r="AE624" s="94"/>
      <c r="AF624" s="94"/>
      <c r="AG624" s="94"/>
      <c r="AH624" s="94"/>
      <c r="AI624" s="18"/>
      <c r="AJ624" s="18"/>
      <c r="AK624" s="18"/>
      <c r="AL624" s="18"/>
      <c r="AM624" s="18"/>
      <c r="AN624" s="18"/>
    </row>
    <row r="625" spans="1:55" ht="15" customHeight="1">
      <c r="B625" s="25"/>
      <c r="C625" s="23"/>
      <c r="D625" s="23"/>
      <c r="E625" s="23"/>
      <c r="F625" s="16"/>
      <c r="G625" s="16"/>
      <c r="H625" s="16"/>
      <c r="I625" s="16"/>
      <c r="J625" s="16"/>
      <c r="K625" s="16"/>
      <c r="L625" s="16"/>
      <c r="M625" s="16"/>
      <c r="N625" s="128"/>
      <c r="O625" s="16"/>
      <c r="P625" s="16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  <c r="AB625" s="94"/>
      <c r="AC625" s="94"/>
      <c r="AD625" s="94"/>
      <c r="AE625" s="94"/>
      <c r="AF625" s="94"/>
      <c r="AG625" s="94"/>
      <c r="AH625" s="94"/>
      <c r="AI625" s="18"/>
      <c r="AJ625" s="18"/>
      <c r="AK625" s="18"/>
      <c r="AL625" s="18"/>
      <c r="AM625" s="18"/>
      <c r="AN625" s="18"/>
    </row>
    <row r="626" spans="1:55" s="7" customFormat="1" ht="15" customHeight="1">
      <c r="A626" s="12"/>
      <c r="B626" s="25"/>
      <c r="C626" s="23"/>
      <c r="D626" s="23"/>
      <c r="E626" s="23"/>
      <c r="F626" s="16"/>
      <c r="G626" s="16"/>
      <c r="H626" s="16"/>
      <c r="I626" s="16"/>
      <c r="J626" s="16"/>
      <c r="K626" s="16"/>
      <c r="L626" s="16"/>
      <c r="M626" s="16"/>
      <c r="N626" s="128"/>
      <c r="O626" s="16"/>
      <c r="P626" s="16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  <c r="AB626" s="94"/>
      <c r="AC626" s="94"/>
      <c r="AD626" s="94"/>
      <c r="AE626" s="94"/>
      <c r="AF626" s="94"/>
      <c r="AG626" s="94"/>
      <c r="AH626" s="94"/>
      <c r="AI626" s="18"/>
      <c r="AJ626" s="18"/>
      <c r="AK626" s="18"/>
      <c r="AL626" s="18"/>
      <c r="AM626" s="18"/>
      <c r="AN626" s="18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</row>
    <row r="627" spans="1:55" ht="15" customHeight="1">
      <c r="B627" s="25"/>
      <c r="C627" s="23"/>
      <c r="D627" s="23"/>
      <c r="E627" s="23"/>
      <c r="F627" s="16"/>
      <c r="G627" s="16"/>
      <c r="H627" s="16"/>
      <c r="I627" s="16"/>
      <c r="J627" s="16"/>
      <c r="K627" s="16"/>
      <c r="L627" s="16"/>
      <c r="M627" s="16"/>
      <c r="N627" s="128"/>
      <c r="O627" s="16"/>
      <c r="P627" s="16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  <c r="AB627" s="94"/>
      <c r="AC627" s="94"/>
      <c r="AD627" s="94"/>
      <c r="AE627" s="94"/>
      <c r="AF627" s="94"/>
      <c r="AG627" s="94"/>
      <c r="AH627" s="94"/>
      <c r="AI627" s="18"/>
      <c r="AJ627" s="18"/>
      <c r="AK627" s="18"/>
      <c r="AL627" s="18"/>
      <c r="AM627" s="18"/>
      <c r="AN627" s="18"/>
    </row>
    <row r="628" spans="1:55" ht="15" customHeight="1">
      <c r="B628" s="25"/>
      <c r="C628" s="23"/>
      <c r="D628" s="23"/>
      <c r="E628" s="23"/>
      <c r="F628" s="16"/>
      <c r="G628" s="16"/>
      <c r="H628" s="16"/>
      <c r="I628" s="16"/>
      <c r="J628" s="16"/>
      <c r="K628" s="16"/>
      <c r="L628" s="16"/>
      <c r="M628" s="16"/>
      <c r="N628" s="128"/>
      <c r="O628" s="16"/>
      <c r="P628" s="16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  <c r="AB628" s="94"/>
      <c r="AC628" s="94"/>
      <c r="AD628" s="94"/>
      <c r="AE628" s="94"/>
      <c r="AF628" s="94"/>
      <c r="AG628" s="94"/>
      <c r="AH628" s="94"/>
      <c r="AI628" s="18"/>
      <c r="AJ628" s="18"/>
      <c r="AK628" s="18"/>
      <c r="AL628" s="18"/>
      <c r="AM628" s="18"/>
      <c r="AN628" s="18"/>
    </row>
    <row r="629" spans="1:55" ht="15" customHeight="1">
      <c r="B629" s="25"/>
      <c r="C629" s="23"/>
      <c r="D629" s="23"/>
      <c r="E629" s="23"/>
      <c r="F629" s="16"/>
      <c r="G629" s="16"/>
      <c r="H629" s="16"/>
      <c r="I629" s="16"/>
      <c r="J629" s="16"/>
      <c r="K629" s="16"/>
      <c r="L629" s="16"/>
      <c r="M629" s="16"/>
      <c r="N629" s="128"/>
      <c r="O629" s="16"/>
      <c r="P629" s="16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  <c r="AB629" s="94"/>
      <c r="AC629" s="94"/>
      <c r="AD629" s="94"/>
      <c r="AE629" s="94"/>
      <c r="AF629" s="94"/>
      <c r="AG629" s="94"/>
      <c r="AH629" s="94"/>
      <c r="AI629" s="18"/>
      <c r="AJ629" s="18"/>
      <c r="AK629" s="18"/>
      <c r="AL629" s="18"/>
      <c r="AM629" s="18"/>
      <c r="AN629" s="18"/>
    </row>
    <row r="630" spans="1:55" ht="15" customHeight="1">
      <c r="B630" s="25"/>
      <c r="C630" s="23"/>
      <c r="D630" s="23"/>
      <c r="E630" s="23"/>
      <c r="F630" s="16"/>
      <c r="G630" s="16"/>
      <c r="H630" s="16"/>
      <c r="I630" s="16"/>
      <c r="J630" s="16"/>
      <c r="K630" s="16"/>
      <c r="L630" s="16"/>
      <c r="M630" s="16"/>
      <c r="N630" s="128"/>
      <c r="O630" s="16"/>
      <c r="P630" s="16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  <c r="AB630" s="94"/>
      <c r="AC630" s="94"/>
      <c r="AD630" s="94"/>
      <c r="AE630" s="94"/>
      <c r="AF630" s="94"/>
      <c r="AG630" s="94"/>
      <c r="AH630" s="94"/>
      <c r="AI630" s="18"/>
      <c r="AJ630" s="18"/>
      <c r="AK630" s="18"/>
      <c r="AL630" s="18"/>
      <c r="AM630" s="18"/>
      <c r="AN630" s="18"/>
    </row>
    <row r="631" spans="1:55" s="7" customFormat="1" ht="15" customHeight="1">
      <c r="A631" s="12"/>
      <c r="B631" s="25"/>
      <c r="C631" s="23"/>
      <c r="D631" s="23"/>
      <c r="E631" s="23"/>
      <c r="F631" s="16"/>
      <c r="G631" s="16"/>
      <c r="H631" s="16"/>
      <c r="I631" s="16"/>
      <c r="J631" s="16"/>
      <c r="K631" s="16"/>
      <c r="L631" s="16"/>
      <c r="M631" s="16"/>
      <c r="N631" s="128"/>
      <c r="O631" s="16"/>
      <c r="P631" s="16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  <c r="AB631" s="94"/>
      <c r="AC631" s="94"/>
      <c r="AD631" s="94"/>
      <c r="AE631" s="94"/>
      <c r="AF631" s="94"/>
      <c r="AG631" s="94"/>
      <c r="AH631" s="94"/>
      <c r="AI631" s="18"/>
      <c r="AJ631" s="18"/>
      <c r="AK631" s="18"/>
      <c r="AL631" s="18"/>
      <c r="AM631" s="18"/>
      <c r="AN631" s="18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</row>
    <row r="632" spans="1:55" ht="15" customHeight="1">
      <c r="B632" s="25"/>
      <c r="C632" s="23"/>
      <c r="D632" s="23"/>
      <c r="E632" s="23"/>
      <c r="F632" s="16"/>
      <c r="G632" s="16"/>
      <c r="H632" s="16"/>
      <c r="I632" s="16"/>
      <c r="J632" s="16"/>
      <c r="K632" s="16"/>
      <c r="L632" s="16"/>
      <c r="M632" s="16"/>
      <c r="N632" s="128"/>
      <c r="O632" s="16"/>
      <c r="P632" s="16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  <c r="AB632" s="94"/>
      <c r="AC632" s="94"/>
      <c r="AD632" s="94"/>
      <c r="AE632" s="94"/>
      <c r="AF632" s="94"/>
      <c r="AG632" s="94"/>
      <c r="AH632" s="94"/>
      <c r="AI632" s="18"/>
      <c r="AJ632" s="18"/>
      <c r="AK632" s="18"/>
      <c r="AL632" s="18"/>
      <c r="AM632" s="18"/>
      <c r="AN632" s="18"/>
    </row>
    <row r="633" spans="1:55" ht="15" customHeight="1">
      <c r="B633" s="25"/>
      <c r="C633" s="23"/>
      <c r="D633" s="23"/>
      <c r="E633" s="23"/>
      <c r="F633" s="16"/>
      <c r="G633" s="16"/>
      <c r="H633" s="16"/>
      <c r="I633" s="16"/>
      <c r="J633" s="16"/>
      <c r="K633" s="16"/>
      <c r="L633" s="16"/>
      <c r="M633" s="16"/>
      <c r="N633" s="128"/>
      <c r="O633" s="16"/>
      <c r="P633" s="16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  <c r="AB633" s="94"/>
      <c r="AC633" s="94"/>
      <c r="AD633" s="94"/>
      <c r="AE633" s="94"/>
      <c r="AF633" s="94"/>
      <c r="AG633" s="94"/>
      <c r="AH633" s="94"/>
      <c r="AI633" s="18"/>
      <c r="AJ633" s="18"/>
      <c r="AK633" s="18"/>
      <c r="AL633" s="18"/>
      <c r="AM633" s="18"/>
      <c r="AN633" s="18"/>
    </row>
    <row r="634" spans="1:55" ht="15" customHeight="1">
      <c r="B634" s="25"/>
      <c r="C634" s="23"/>
      <c r="D634" s="23"/>
      <c r="E634" s="23"/>
      <c r="F634" s="16"/>
      <c r="G634" s="16"/>
      <c r="H634" s="16"/>
      <c r="I634" s="16"/>
      <c r="J634" s="16"/>
      <c r="K634" s="16"/>
      <c r="L634" s="16"/>
      <c r="M634" s="16"/>
      <c r="N634" s="128"/>
      <c r="O634" s="16"/>
      <c r="P634" s="16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  <c r="AB634" s="94"/>
      <c r="AC634" s="94"/>
      <c r="AD634" s="94"/>
      <c r="AE634" s="94"/>
      <c r="AF634" s="94"/>
      <c r="AG634" s="94"/>
      <c r="AH634" s="94"/>
      <c r="AI634" s="18"/>
      <c r="AJ634" s="18"/>
      <c r="AK634" s="18"/>
      <c r="AL634" s="18"/>
      <c r="AM634" s="18"/>
      <c r="AN634" s="18"/>
    </row>
    <row r="635" spans="1:55" ht="15" customHeight="1">
      <c r="B635" s="25"/>
      <c r="C635" s="23"/>
      <c r="D635" s="23"/>
      <c r="E635" s="23"/>
      <c r="F635" s="16"/>
      <c r="G635" s="16"/>
      <c r="H635" s="16"/>
      <c r="I635" s="16"/>
      <c r="J635" s="16"/>
      <c r="K635" s="16"/>
      <c r="L635" s="16"/>
      <c r="M635" s="16"/>
      <c r="N635" s="128"/>
      <c r="O635" s="16"/>
      <c r="P635" s="16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  <c r="AB635" s="94"/>
      <c r="AC635" s="94"/>
      <c r="AD635" s="94"/>
      <c r="AE635" s="94"/>
      <c r="AF635" s="94"/>
      <c r="AG635" s="94"/>
      <c r="AH635" s="94"/>
      <c r="AI635" s="18"/>
      <c r="AJ635" s="18"/>
      <c r="AK635" s="18"/>
      <c r="AL635" s="18"/>
      <c r="AM635" s="18"/>
      <c r="AN635" s="18"/>
    </row>
    <row r="636" spans="1:55" ht="15" customHeight="1">
      <c r="B636" s="25"/>
      <c r="C636" s="23"/>
      <c r="D636" s="23"/>
      <c r="E636" s="23"/>
      <c r="F636" s="16"/>
      <c r="G636" s="16"/>
      <c r="H636" s="16"/>
      <c r="I636" s="16"/>
      <c r="J636" s="16"/>
      <c r="K636" s="16"/>
      <c r="L636" s="16"/>
      <c r="M636" s="16"/>
      <c r="N636" s="128"/>
      <c r="O636" s="16"/>
      <c r="P636" s="16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  <c r="AB636" s="94"/>
      <c r="AC636" s="94"/>
      <c r="AD636" s="94"/>
      <c r="AE636" s="94"/>
      <c r="AF636" s="94"/>
      <c r="AG636" s="94"/>
      <c r="AH636" s="94"/>
      <c r="AI636" s="18"/>
      <c r="AJ636" s="18"/>
      <c r="AK636" s="18"/>
      <c r="AL636" s="18"/>
      <c r="AM636" s="18"/>
      <c r="AN636" s="18"/>
    </row>
    <row r="637" spans="1:55" ht="15" customHeight="1">
      <c r="B637" s="25"/>
      <c r="C637" s="23"/>
      <c r="D637" s="23"/>
      <c r="E637" s="23"/>
      <c r="F637" s="16"/>
      <c r="G637" s="16"/>
      <c r="H637" s="16"/>
      <c r="I637" s="16"/>
      <c r="J637" s="16"/>
      <c r="K637" s="16"/>
      <c r="L637" s="16"/>
      <c r="M637" s="16"/>
      <c r="N637" s="128"/>
      <c r="O637" s="16"/>
      <c r="P637" s="16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  <c r="AB637" s="94"/>
      <c r="AC637" s="94"/>
      <c r="AD637" s="94"/>
      <c r="AE637" s="94"/>
      <c r="AF637" s="94"/>
      <c r="AG637" s="94"/>
      <c r="AH637" s="94"/>
      <c r="AI637" s="18"/>
      <c r="AJ637" s="18"/>
      <c r="AK637" s="18"/>
      <c r="AL637" s="18"/>
      <c r="AM637" s="18"/>
      <c r="AN637" s="18"/>
    </row>
    <row r="638" spans="1:55" ht="15" customHeight="1">
      <c r="B638" s="25"/>
      <c r="C638" s="23"/>
      <c r="D638" s="23"/>
      <c r="E638" s="23"/>
      <c r="F638" s="16"/>
      <c r="G638" s="16"/>
      <c r="H638" s="16"/>
      <c r="I638" s="16"/>
      <c r="J638" s="16"/>
      <c r="K638" s="17"/>
      <c r="L638" s="16"/>
      <c r="M638" s="16"/>
      <c r="N638" s="128"/>
      <c r="O638" s="16"/>
      <c r="P638" s="16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  <c r="AB638" s="94"/>
      <c r="AC638" s="94"/>
      <c r="AD638" s="94"/>
      <c r="AE638" s="94"/>
      <c r="AF638" s="94"/>
      <c r="AG638" s="94"/>
      <c r="AH638" s="94"/>
      <c r="AI638" s="18"/>
      <c r="AJ638" s="18"/>
      <c r="AK638" s="18"/>
      <c r="AL638" s="18"/>
      <c r="AM638" s="18"/>
      <c r="AN638" s="18"/>
    </row>
    <row r="639" spans="1:55" ht="15" customHeight="1">
      <c r="B639" s="25"/>
      <c r="C639" s="23"/>
      <c r="D639" s="23"/>
      <c r="E639" s="23"/>
      <c r="F639" s="16"/>
      <c r="G639" s="16"/>
      <c r="H639" s="16"/>
      <c r="I639" s="16"/>
      <c r="J639" s="16"/>
      <c r="K639" s="17"/>
      <c r="L639" s="16"/>
      <c r="M639" s="16"/>
      <c r="N639" s="128"/>
      <c r="O639" s="16"/>
      <c r="P639" s="16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  <c r="AB639" s="94"/>
      <c r="AC639" s="94"/>
      <c r="AD639" s="94"/>
      <c r="AE639" s="94"/>
      <c r="AF639" s="94"/>
      <c r="AG639" s="94"/>
      <c r="AH639" s="94"/>
      <c r="AI639" s="18"/>
      <c r="AJ639" s="18"/>
      <c r="AK639" s="18"/>
      <c r="AL639" s="18"/>
      <c r="AM639" s="18"/>
      <c r="AN639" s="18"/>
    </row>
    <row r="640" spans="1:55" ht="15" customHeight="1">
      <c r="B640" s="25"/>
      <c r="C640" s="23"/>
      <c r="D640" s="23"/>
      <c r="E640" s="23"/>
      <c r="F640" s="16"/>
      <c r="G640" s="16"/>
      <c r="H640" s="16"/>
      <c r="I640" s="16"/>
      <c r="J640" s="16"/>
      <c r="K640" s="17"/>
      <c r="L640" s="16"/>
      <c r="M640" s="16"/>
      <c r="N640" s="128"/>
      <c r="O640" s="16"/>
      <c r="P640" s="16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  <c r="AB640" s="94"/>
      <c r="AC640" s="94"/>
      <c r="AD640" s="94"/>
      <c r="AE640" s="94"/>
      <c r="AF640" s="94"/>
      <c r="AG640" s="94"/>
      <c r="AH640" s="94"/>
      <c r="AI640" s="18"/>
      <c r="AJ640" s="18"/>
      <c r="AK640" s="18"/>
      <c r="AL640" s="18"/>
      <c r="AM640" s="18"/>
      <c r="AN640" s="18"/>
    </row>
    <row r="641" spans="2:40" ht="15" customHeight="1">
      <c r="B641" s="25"/>
      <c r="C641" s="23"/>
      <c r="D641" s="23"/>
      <c r="E641" s="23"/>
      <c r="F641" s="16"/>
      <c r="G641" s="16"/>
      <c r="H641" s="16"/>
      <c r="I641" s="16"/>
      <c r="J641" s="16"/>
      <c r="K641" s="17"/>
      <c r="L641" s="16"/>
      <c r="M641" s="16"/>
      <c r="N641" s="128"/>
      <c r="O641" s="16"/>
      <c r="P641" s="16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  <c r="AB641" s="94"/>
      <c r="AC641" s="94"/>
      <c r="AD641" s="94"/>
      <c r="AE641" s="94"/>
      <c r="AF641" s="94"/>
      <c r="AG641" s="94"/>
      <c r="AH641" s="94"/>
      <c r="AI641" s="18"/>
      <c r="AJ641" s="18"/>
      <c r="AK641" s="18"/>
      <c r="AL641" s="18"/>
      <c r="AM641" s="18"/>
      <c r="AN641" s="18"/>
    </row>
    <row r="642" spans="2:40" ht="15" customHeight="1">
      <c r="B642" s="25"/>
      <c r="C642" s="23"/>
      <c r="D642" s="23"/>
      <c r="E642" s="23"/>
      <c r="F642" s="16"/>
      <c r="G642" s="16"/>
      <c r="H642" s="16"/>
      <c r="I642" s="16"/>
      <c r="J642" s="16"/>
      <c r="K642" s="16"/>
      <c r="L642" s="16"/>
      <c r="M642" s="16"/>
      <c r="N642" s="128"/>
      <c r="O642" s="16"/>
      <c r="P642" s="16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  <c r="AB642" s="94"/>
      <c r="AC642" s="94"/>
      <c r="AD642" s="94"/>
      <c r="AE642" s="94"/>
      <c r="AF642" s="94"/>
      <c r="AG642" s="94"/>
      <c r="AH642" s="94"/>
      <c r="AI642" s="18"/>
      <c r="AJ642" s="18"/>
      <c r="AK642" s="18"/>
      <c r="AL642" s="18"/>
      <c r="AM642" s="18"/>
      <c r="AN642" s="18"/>
    </row>
    <row r="643" spans="2:40" ht="15" customHeight="1">
      <c r="B643" s="25"/>
      <c r="C643" s="23"/>
      <c r="D643" s="23"/>
      <c r="E643" s="23"/>
      <c r="F643" s="16"/>
      <c r="G643" s="16"/>
      <c r="H643" s="16"/>
      <c r="I643" s="16"/>
      <c r="J643" s="16"/>
      <c r="K643" s="16"/>
      <c r="L643" s="16"/>
      <c r="M643" s="16"/>
      <c r="N643" s="128"/>
      <c r="O643" s="16"/>
      <c r="P643" s="16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  <c r="AB643" s="94"/>
      <c r="AC643" s="94"/>
      <c r="AD643" s="94"/>
      <c r="AE643" s="94"/>
      <c r="AF643" s="94"/>
      <c r="AG643" s="94"/>
      <c r="AH643" s="94"/>
      <c r="AI643" s="18"/>
      <c r="AJ643" s="18"/>
      <c r="AK643" s="18"/>
      <c r="AL643" s="18"/>
      <c r="AM643" s="18"/>
      <c r="AN643" s="18"/>
    </row>
    <row r="644" spans="2:40" ht="15" customHeight="1">
      <c r="B644" s="25"/>
      <c r="C644" s="23"/>
      <c r="D644" s="23"/>
      <c r="E644" s="23"/>
      <c r="F644" s="16"/>
      <c r="G644" s="16"/>
      <c r="H644" s="16"/>
      <c r="I644" s="16"/>
      <c r="J644" s="16"/>
      <c r="K644" s="16"/>
      <c r="L644" s="16"/>
      <c r="M644" s="16"/>
      <c r="N644" s="128"/>
      <c r="O644" s="16"/>
      <c r="P644" s="16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  <c r="AB644" s="94"/>
      <c r="AC644" s="94"/>
      <c r="AD644" s="94"/>
      <c r="AE644" s="94"/>
      <c r="AF644" s="94"/>
      <c r="AG644" s="94"/>
      <c r="AH644" s="94"/>
      <c r="AI644" s="18"/>
      <c r="AJ644" s="18"/>
      <c r="AK644" s="18"/>
      <c r="AL644" s="18"/>
      <c r="AM644" s="18"/>
      <c r="AN644" s="18"/>
    </row>
    <row r="645" spans="2:40" ht="15" customHeight="1">
      <c r="B645" s="25"/>
      <c r="C645" s="23"/>
      <c r="D645" s="23"/>
      <c r="E645" s="23"/>
      <c r="F645" s="16"/>
      <c r="G645" s="16"/>
      <c r="H645" s="16"/>
      <c r="I645" s="16"/>
      <c r="J645" s="16"/>
      <c r="K645" s="16"/>
      <c r="L645" s="16"/>
      <c r="M645" s="16"/>
      <c r="N645" s="128"/>
      <c r="O645" s="16"/>
      <c r="P645" s="16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  <c r="AB645" s="94"/>
      <c r="AC645" s="94"/>
      <c r="AD645" s="94"/>
      <c r="AE645" s="94"/>
      <c r="AF645" s="94"/>
      <c r="AG645" s="94"/>
      <c r="AH645" s="94"/>
      <c r="AI645" s="18"/>
      <c r="AJ645" s="18"/>
      <c r="AK645" s="18"/>
      <c r="AL645" s="18"/>
      <c r="AM645" s="18"/>
      <c r="AN645" s="18"/>
    </row>
    <row r="646" spans="2:40" ht="15" customHeight="1">
      <c r="B646" s="25"/>
      <c r="C646" s="23"/>
      <c r="D646" s="23"/>
      <c r="E646" s="23"/>
      <c r="F646" s="16"/>
      <c r="G646" s="16"/>
      <c r="H646" s="16"/>
      <c r="I646" s="16"/>
      <c r="J646" s="16"/>
      <c r="K646" s="16"/>
      <c r="L646" s="16"/>
      <c r="M646" s="16"/>
      <c r="N646" s="128"/>
      <c r="O646" s="16"/>
      <c r="P646" s="16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  <c r="AB646" s="94"/>
      <c r="AC646" s="94"/>
      <c r="AD646" s="94"/>
      <c r="AE646" s="94"/>
      <c r="AF646" s="94"/>
      <c r="AG646" s="94"/>
      <c r="AH646" s="94"/>
      <c r="AI646" s="18"/>
      <c r="AJ646" s="18"/>
      <c r="AK646" s="18"/>
      <c r="AL646" s="18"/>
      <c r="AM646" s="18"/>
      <c r="AN646" s="18"/>
    </row>
    <row r="647" spans="2:40" ht="15" customHeight="1">
      <c r="B647" s="25"/>
      <c r="C647" s="23"/>
      <c r="D647" s="23"/>
      <c r="E647" s="23"/>
      <c r="F647" s="16"/>
      <c r="G647" s="16"/>
      <c r="H647" s="16"/>
      <c r="I647" s="16"/>
      <c r="J647" s="16"/>
      <c r="K647" s="16"/>
      <c r="L647" s="16"/>
      <c r="M647" s="16"/>
      <c r="N647" s="128"/>
      <c r="O647" s="16"/>
      <c r="P647" s="16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  <c r="AB647" s="94"/>
      <c r="AC647" s="94"/>
      <c r="AD647" s="94"/>
      <c r="AE647" s="94"/>
      <c r="AF647" s="94"/>
      <c r="AG647" s="94"/>
      <c r="AH647" s="94"/>
      <c r="AI647" s="18"/>
      <c r="AJ647" s="18"/>
      <c r="AK647" s="18"/>
      <c r="AL647" s="18"/>
      <c r="AM647" s="18"/>
      <c r="AN647" s="18"/>
    </row>
    <row r="648" spans="2:40" ht="15" customHeight="1">
      <c r="B648" s="25"/>
      <c r="C648" s="23"/>
      <c r="D648" s="23"/>
      <c r="E648" s="23"/>
      <c r="F648" s="16"/>
      <c r="G648" s="16"/>
      <c r="H648" s="16"/>
      <c r="I648" s="16"/>
      <c r="J648" s="16"/>
      <c r="K648" s="16"/>
      <c r="L648" s="16"/>
      <c r="M648" s="16"/>
      <c r="N648" s="128"/>
      <c r="O648" s="16"/>
      <c r="P648" s="16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  <c r="AB648" s="94"/>
      <c r="AC648" s="94"/>
      <c r="AD648" s="94"/>
      <c r="AE648" s="94"/>
      <c r="AF648" s="94"/>
      <c r="AG648" s="94"/>
      <c r="AH648" s="94"/>
      <c r="AI648" s="18"/>
      <c r="AJ648" s="18"/>
      <c r="AK648" s="18"/>
      <c r="AL648" s="18"/>
      <c r="AM648" s="18"/>
      <c r="AN648" s="18"/>
    </row>
    <row r="649" spans="2:40" ht="15" customHeight="1">
      <c r="B649" s="25"/>
      <c r="C649" s="23"/>
      <c r="D649" s="23"/>
      <c r="E649" s="23"/>
      <c r="F649" s="16"/>
      <c r="G649" s="16"/>
      <c r="H649" s="16"/>
      <c r="I649" s="16"/>
      <c r="J649" s="16"/>
      <c r="K649" s="16"/>
      <c r="L649" s="16"/>
      <c r="M649" s="16"/>
      <c r="N649" s="128"/>
      <c r="O649" s="16"/>
      <c r="P649" s="16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  <c r="AB649" s="94"/>
      <c r="AC649" s="94"/>
      <c r="AD649" s="94"/>
      <c r="AE649" s="94"/>
      <c r="AF649" s="94"/>
      <c r="AG649" s="94"/>
      <c r="AH649" s="94"/>
      <c r="AI649" s="18"/>
      <c r="AJ649" s="18"/>
      <c r="AK649" s="18"/>
      <c r="AL649" s="18"/>
      <c r="AM649" s="18"/>
      <c r="AN649" s="18"/>
    </row>
    <row r="650" spans="2:40" ht="15" customHeight="1">
      <c r="B650" s="25"/>
      <c r="C650" s="23"/>
      <c r="D650" s="23"/>
      <c r="E650" s="23"/>
      <c r="F650" s="16"/>
      <c r="G650" s="16"/>
      <c r="H650" s="16"/>
      <c r="I650" s="16"/>
      <c r="J650" s="16"/>
      <c r="K650" s="16"/>
      <c r="L650" s="16"/>
      <c r="M650" s="16"/>
      <c r="N650" s="128"/>
      <c r="O650" s="16"/>
      <c r="P650" s="16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  <c r="AB650" s="94"/>
      <c r="AC650" s="94"/>
      <c r="AD650" s="94"/>
      <c r="AE650" s="94"/>
      <c r="AF650" s="94"/>
      <c r="AG650" s="94"/>
      <c r="AH650" s="94"/>
      <c r="AI650" s="18"/>
      <c r="AJ650" s="18"/>
      <c r="AK650" s="18"/>
      <c r="AL650" s="18"/>
      <c r="AM650" s="18"/>
      <c r="AN650" s="18"/>
    </row>
    <row r="651" spans="2:40" ht="15" customHeight="1">
      <c r="B651" s="25"/>
      <c r="C651" s="23"/>
      <c r="D651" s="23"/>
      <c r="E651" s="18"/>
      <c r="F651" s="18"/>
      <c r="G651" s="11"/>
      <c r="H651" s="11"/>
      <c r="I651" s="11"/>
      <c r="J651" s="11"/>
      <c r="K651" s="16"/>
      <c r="L651" s="16"/>
      <c r="M651" s="16"/>
      <c r="N651" s="128"/>
      <c r="O651" s="16"/>
      <c r="P651" s="16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  <c r="AB651" s="94"/>
      <c r="AC651" s="94"/>
      <c r="AD651" s="94"/>
      <c r="AE651" s="94"/>
      <c r="AF651" s="94"/>
      <c r="AG651" s="94"/>
      <c r="AH651" s="94"/>
      <c r="AI651" s="18"/>
      <c r="AJ651" s="18"/>
      <c r="AK651" s="18"/>
      <c r="AL651" s="18"/>
      <c r="AM651" s="18"/>
      <c r="AN651" s="18"/>
    </row>
    <row r="652" spans="2:40" ht="15" customHeight="1">
      <c r="B652" s="25"/>
      <c r="C652" s="23"/>
      <c r="D652" s="23"/>
      <c r="E652" s="23"/>
      <c r="F652" s="23"/>
      <c r="G652" s="23"/>
      <c r="H652" s="25"/>
      <c r="I652" s="25"/>
      <c r="J652" s="25"/>
      <c r="K652" s="23"/>
      <c r="L652" s="23"/>
      <c r="M652" s="23"/>
      <c r="N652" s="128"/>
      <c r="O652" s="23"/>
      <c r="P652" s="23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  <c r="AB652" s="94"/>
      <c r="AC652" s="94"/>
      <c r="AD652" s="94"/>
      <c r="AE652" s="94"/>
      <c r="AF652" s="94"/>
      <c r="AG652" s="94"/>
      <c r="AH652" s="94"/>
      <c r="AI652" s="18"/>
      <c r="AJ652" s="18"/>
      <c r="AK652" s="18"/>
      <c r="AL652" s="18"/>
      <c r="AM652" s="18"/>
      <c r="AN652" s="18"/>
    </row>
    <row r="653" spans="2:40" ht="15" customHeight="1">
      <c r="B653" s="25"/>
      <c r="C653" s="23"/>
      <c r="D653" s="23"/>
      <c r="E653" s="23"/>
      <c r="F653" s="23"/>
      <c r="G653" s="23"/>
      <c r="H653" s="25"/>
      <c r="I653" s="25"/>
      <c r="J653" s="25"/>
      <c r="K653" s="23"/>
      <c r="L653" s="23"/>
      <c r="M653" s="23"/>
      <c r="N653" s="128"/>
      <c r="O653" s="23"/>
      <c r="P653" s="23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  <c r="AB653" s="94"/>
      <c r="AC653" s="94"/>
      <c r="AD653" s="94"/>
      <c r="AE653" s="94"/>
      <c r="AF653" s="94"/>
      <c r="AG653" s="94"/>
      <c r="AH653" s="94"/>
      <c r="AI653" s="18"/>
      <c r="AJ653" s="18"/>
      <c r="AK653" s="18"/>
      <c r="AL653" s="18"/>
      <c r="AM653" s="18"/>
      <c r="AN653" s="18"/>
    </row>
    <row r="654" spans="2:40" ht="15" customHeight="1">
      <c r="B654" s="25"/>
      <c r="C654" s="23"/>
      <c r="D654" s="23"/>
      <c r="E654" s="23"/>
      <c r="F654" s="16"/>
      <c r="G654" s="16"/>
      <c r="H654" s="16"/>
      <c r="I654" s="16"/>
      <c r="J654" s="16"/>
      <c r="K654" s="16"/>
      <c r="L654" s="16"/>
      <c r="M654" s="16"/>
      <c r="N654" s="128"/>
      <c r="O654" s="16"/>
      <c r="P654" s="16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  <c r="AB654" s="94"/>
      <c r="AC654" s="94"/>
      <c r="AD654" s="94"/>
      <c r="AE654" s="94"/>
      <c r="AF654" s="94"/>
      <c r="AG654" s="94"/>
      <c r="AH654" s="94"/>
      <c r="AI654" s="18"/>
      <c r="AJ654" s="18"/>
      <c r="AK654" s="18"/>
      <c r="AL654" s="18"/>
      <c r="AM654" s="18"/>
      <c r="AN654" s="18"/>
    </row>
    <row r="655" spans="2:40" ht="15" customHeight="1">
      <c r="B655" s="11"/>
      <c r="C655" s="23"/>
      <c r="D655" s="23"/>
      <c r="E655" s="23"/>
      <c r="F655" s="16"/>
      <c r="G655" s="16"/>
      <c r="H655" s="16"/>
      <c r="I655" s="16"/>
      <c r="J655" s="16"/>
      <c r="K655" s="16"/>
      <c r="L655" s="16"/>
      <c r="M655" s="16"/>
      <c r="N655" s="128"/>
      <c r="O655" s="16"/>
      <c r="P655" s="16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  <c r="AB655" s="94"/>
      <c r="AC655" s="94"/>
      <c r="AD655" s="94"/>
      <c r="AE655" s="94"/>
      <c r="AF655" s="94"/>
      <c r="AG655" s="94"/>
      <c r="AH655" s="94"/>
      <c r="AI655" s="18"/>
      <c r="AJ655" s="18"/>
      <c r="AK655" s="18"/>
      <c r="AL655" s="18"/>
      <c r="AM655" s="18"/>
      <c r="AN655" s="18"/>
    </row>
    <row r="656" spans="2:40" ht="15" customHeight="1">
      <c r="B656" s="25"/>
      <c r="C656" s="23"/>
      <c r="D656" s="23"/>
      <c r="E656" s="23"/>
      <c r="F656" s="16"/>
      <c r="G656" s="16"/>
      <c r="H656" s="16"/>
      <c r="I656" s="16"/>
      <c r="J656" s="16"/>
      <c r="K656" s="16"/>
      <c r="L656" s="16"/>
      <c r="M656" s="16"/>
      <c r="N656" s="128"/>
      <c r="O656" s="16"/>
      <c r="P656" s="16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  <c r="AB656" s="94"/>
      <c r="AC656" s="94"/>
      <c r="AD656" s="94"/>
      <c r="AE656" s="94"/>
      <c r="AF656" s="94"/>
      <c r="AG656" s="94"/>
      <c r="AH656" s="94"/>
      <c r="AI656" s="18"/>
      <c r="AJ656" s="18"/>
      <c r="AK656" s="18"/>
      <c r="AL656" s="18"/>
      <c r="AM656" s="18"/>
      <c r="AN656" s="18"/>
    </row>
    <row r="657" spans="2:40" ht="15" customHeight="1">
      <c r="B657" s="25"/>
      <c r="C657" s="23"/>
      <c r="D657" s="23"/>
      <c r="E657" s="23"/>
      <c r="F657" s="23"/>
      <c r="G657" s="19"/>
      <c r="H657" s="19"/>
      <c r="I657" s="19"/>
      <c r="J657" s="16"/>
      <c r="K657" s="16"/>
      <c r="L657" s="16"/>
      <c r="M657" s="16"/>
      <c r="N657" s="128"/>
      <c r="O657" s="16"/>
      <c r="P657" s="16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  <c r="AB657" s="94"/>
      <c r="AC657" s="94"/>
      <c r="AD657" s="94"/>
      <c r="AE657" s="94"/>
      <c r="AF657" s="94"/>
      <c r="AG657" s="94"/>
      <c r="AH657" s="94"/>
      <c r="AI657" s="18"/>
      <c r="AJ657" s="18"/>
      <c r="AK657" s="18"/>
      <c r="AL657" s="18"/>
      <c r="AM657" s="18"/>
      <c r="AN657" s="18"/>
    </row>
    <row r="658" spans="2:40" ht="15" customHeight="1">
      <c r="B658" s="25"/>
      <c r="C658" s="23"/>
      <c r="D658" s="23"/>
      <c r="E658" s="23"/>
      <c r="F658" s="23"/>
      <c r="G658" s="19"/>
      <c r="H658" s="19"/>
      <c r="I658" s="19"/>
      <c r="J658" s="16"/>
      <c r="K658" s="16"/>
      <c r="L658" s="16"/>
      <c r="M658" s="16"/>
      <c r="N658" s="128"/>
      <c r="O658" s="16"/>
      <c r="P658" s="16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  <c r="AB658" s="94"/>
      <c r="AC658" s="94"/>
      <c r="AD658" s="94"/>
      <c r="AE658" s="94"/>
      <c r="AF658" s="94"/>
      <c r="AG658" s="94"/>
      <c r="AH658" s="94"/>
      <c r="AI658" s="18"/>
      <c r="AJ658" s="18"/>
      <c r="AK658" s="18"/>
      <c r="AL658" s="18"/>
      <c r="AM658" s="18"/>
      <c r="AN658" s="18"/>
    </row>
    <row r="659" spans="2:40" ht="15" customHeight="1">
      <c r="B659" s="25"/>
      <c r="C659" s="23"/>
      <c r="D659" s="23"/>
      <c r="E659" s="23"/>
      <c r="F659" s="23"/>
      <c r="G659" s="19"/>
      <c r="H659" s="19"/>
      <c r="I659" s="19"/>
      <c r="J659" s="16"/>
      <c r="K659" s="16"/>
      <c r="L659" s="16"/>
      <c r="M659" s="16"/>
      <c r="N659" s="128"/>
      <c r="O659" s="16"/>
      <c r="P659" s="16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  <c r="AB659" s="94"/>
      <c r="AC659" s="94"/>
      <c r="AD659" s="94"/>
      <c r="AE659" s="94"/>
      <c r="AF659" s="94"/>
      <c r="AG659" s="94"/>
      <c r="AH659" s="94"/>
      <c r="AI659" s="18"/>
      <c r="AJ659" s="18"/>
      <c r="AK659" s="18"/>
      <c r="AL659" s="18"/>
      <c r="AM659" s="18"/>
      <c r="AN659" s="18"/>
    </row>
    <row r="660" spans="2:40" ht="15" customHeight="1">
      <c r="B660" s="25"/>
      <c r="C660" s="23"/>
      <c r="D660" s="23"/>
      <c r="E660" s="23"/>
      <c r="F660" s="16"/>
      <c r="G660" s="16"/>
      <c r="H660" s="16"/>
      <c r="I660" s="16"/>
      <c r="J660" s="16"/>
      <c r="K660" s="16"/>
      <c r="L660" s="16"/>
      <c r="M660" s="16"/>
      <c r="N660" s="128"/>
      <c r="O660" s="16"/>
      <c r="P660" s="16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  <c r="AB660" s="94"/>
      <c r="AC660" s="94"/>
      <c r="AD660" s="94"/>
      <c r="AE660" s="94"/>
      <c r="AF660" s="94"/>
      <c r="AG660" s="94"/>
      <c r="AH660" s="94"/>
      <c r="AI660" s="18"/>
      <c r="AJ660" s="18"/>
      <c r="AK660" s="18"/>
      <c r="AL660" s="18"/>
      <c r="AM660" s="18"/>
      <c r="AN660" s="18"/>
    </row>
    <row r="661" spans="2:40" ht="15" customHeight="1">
      <c r="B661" s="25"/>
      <c r="C661" s="23"/>
      <c r="D661" s="23"/>
      <c r="E661" s="23"/>
      <c r="F661" s="16"/>
      <c r="G661" s="16"/>
      <c r="H661" s="16"/>
      <c r="I661" s="16"/>
      <c r="J661" s="16"/>
      <c r="K661" s="16"/>
      <c r="L661" s="16"/>
      <c r="M661" s="16"/>
      <c r="N661" s="128"/>
      <c r="O661" s="16"/>
      <c r="P661" s="16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  <c r="AB661" s="94"/>
      <c r="AC661" s="94"/>
      <c r="AD661" s="94"/>
      <c r="AE661" s="94"/>
      <c r="AF661" s="94"/>
      <c r="AG661" s="94"/>
      <c r="AH661" s="94"/>
      <c r="AI661" s="18"/>
      <c r="AJ661" s="18"/>
      <c r="AK661" s="18"/>
      <c r="AL661" s="18"/>
      <c r="AM661" s="18"/>
      <c r="AN661" s="18"/>
    </row>
    <row r="662" spans="2:40" ht="15" customHeight="1">
      <c r="B662" s="25"/>
      <c r="C662" s="23"/>
      <c r="D662" s="23"/>
      <c r="E662" s="23"/>
      <c r="F662" s="16"/>
      <c r="G662" s="16"/>
      <c r="H662" s="16"/>
      <c r="I662" s="16"/>
      <c r="J662" s="16"/>
      <c r="K662" s="16"/>
      <c r="L662" s="16"/>
      <c r="M662" s="16"/>
      <c r="N662" s="128"/>
      <c r="O662" s="16"/>
      <c r="P662" s="16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  <c r="AB662" s="94"/>
      <c r="AC662" s="94"/>
      <c r="AD662" s="94"/>
      <c r="AE662" s="94"/>
      <c r="AF662" s="94"/>
      <c r="AG662" s="94"/>
      <c r="AH662" s="94"/>
      <c r="AI662" s="18"/>
      <c r="AJ662" s="18"/>
      <c r="AK662" s="18"/>
      <c r="AL662" s="18"/>
      <c r="AM662" s="18"/>
      <c r="AN662" s="18"/>
    </row>
    <row r="663" spans="2:40" ht="15" customHeight="1">
      <c r="B663" s="25"/>
      <c r="C663" s="23"/>
      <c r="D663" s="23"/>
      <c r="E663" s="23"/>
      <c r="F663" s="16"/>
      <c r="G663" s="16"/>
      <c r="H663" s="16"/>
      <c r="I663" s="16"/>
      <c r="J663" s="16"/>
      <c r="K663" s="16"/>
      <c r="L663" s="16"/>
      <c r="M663" s="16"/>
      <c r="N663" s="128"/>
      <c r="O663" s="16"/>
      <c r="P663" s="16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  <c r="AB663" s="94"/>
      <c r="AC663" s="94"/>
      <c r="AD663" s="94"/>
      <c r="AE663" s="94"/>
      <c r="AF663" s="94"/>
      <c r="AG663" s="94"/>
      <c r="AH663" s="94"/>
      <c r="AI663" s="18"/>
      <c r="AJ663" s="18"/>
      <c r="AK663" s="18"/>
      <c r="AL663" s="18"/>
      <c r="AM663" s="18"/>
      <c r="AN663" s="18"/>
    </row>
    <row r="664" spans="2:40" ht="15" customHeight="1">
      <c r="B664" s="25"/>
      <c r="C664" s="23"/>
      <c r="D664" s="23"/>
      <c r="E664" s="23"/>
      <c r="F664" s="16"/>
      <c r="G664" s="16"/>
      <c r="H664" s="16"/>
      <c r="I664" s="16"/>
      <c r="J664" s="16"/>
      <c r="K664" s="16"/>
      <c r="L664" s="16"/>
      <c r="M664" s="16"/>
      <c r="N664" s="128"/>
      <c r="O664" s="16"/>
      <c r="P664" s="16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  <c r="AB664" s="94"/>
      <c r="AC664" s="94"/>
      <c r="AD664" s="94"/>
      <c r="AE664" s="94"/>
      <c r="AF664" s="94"/>
      <c r="AG664" s="94"/>
      <c r="AH664" s="94"/>
      <c r="AI664" s="18"/>
      <c r="AJ664" s="18"/>
      <c r="AK664" s="18"/>
      <c r="AL664" s="18"/>
      <c r="AM664" s="18"/>
      <c r="AN664" s="18"/>
    </row>
    <row r="665" spans="2:40" ht="15" customHeight="1">
      <c r="B665" s="25"/>
      <c r="C665" s="23"/>
      <c r="D665" s="23"/>
      <c r="E665" s="23"/>
      <c r="F665" s="16"/>
      <c r="G665" s="16"/>
      <c r="H665" s="16"/>
      <c r="I665" s="16"/>
      <c r="J665" s="16"/>
      <c r="K665" s="16"/>
      <c r="L665" s="16"/>
      <c r="M665" s="16"/>
      <c r="N665" s="128"/>
      <c r="O665" s="16"/>
      <c r="P665" s="16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  <c r="AB665" s="94"/>
      <c r="AC665" s="94"/>
      <c r="AD665" s="94"/>
      <c r="AE665" s="94"/>
      <c r="AF665" s="94"/>
      <c r="AG665" s="94"/>
      <c r="AH665" s="94"/>
      <c r="AI665" s="18"/>
      <c r="AJ665" s="18"/>
      <c r="AK665" s="18"/>
      <c r="AL665" s="18"/>
      <c r="AM665" s="18"/>
      <c r="AN665" s="18"/>
    </row>
    <row r="666" spans="2:40" ht="15" customHeight="1">
      <c r="B666" s="25"/>
      <c r="C666" s="23"/>
      <c r="D666" s="23"/>
      <c r="E666" s="23"/>
      <c r="F666" s="16"/>
      <c r="G666" s="16"/>
      <c r="H666" s="16"/>
      <c r="I666" s="16"/>
      <c r="J666" s="16"/>
      <c r="K666" s="16"/>
      <c r="L666" s="16"/>
      <c r="M666" s="16"/>
      <c r="N666" s="128"/>
      <c r="O666" s="16"/>
      <c r="P666" s="16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  <c r="AB666" s="94"/>
      <c r="AC666" s="94"/>
      <c r="AD666" s="94"/>
      <c r="AE666" s="94"/>
      <c r="AF666" s="94"/>
      <c r="AG666" s="94"/>
      <c r="AH666" s="94"/>
      <c r="AI666" s="18"/>
      <c r="AJ666" s="18"/>
      <c r="AK666" s="18"/>
      <c r="AL666" s="18"/>
      <c r="AM666" s="18"/>
      <c r="AN666" s="18"/>
    </row>
    <row r="667" spans="2:40" ht="15" customHeight="1">
      <c r="B667" s="25"/>
      <c r="C667" s="23"/>
      <c r="D667" s="23"/>
      <c r="E667" s="23"/>
      <c r="F667" s="16"/>
      <c r="G667" s="16"/>
      <c r="H667" s="16"/>
      <c r="I667" s="16"/>
      <c r="J667" s="16"/>
      <c r="K667" s="16"/>
      <c r="L667" s="16"/>
      <c r="M667" s="16"/>
      <c r="N667" s="128"/>
      <c r="O667" s="16"/>
      <c r="P667" s="16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  <c r="AB667" s="94"/>
      <c r="AC667" s="94"/>
      <c r="AD667" s="94"/>
      <c r="AE667" s="94"/>
      <c r="AF667" s="94"/>
      <c r="AG667" s="94"/>
      <c r="AH667" s="94"/>
      <c r="AI667" s="18"/>
      <c r="AJ667" s="18"/>
      <c r="AK667" s="18"/>
      <c r="AL667" s="18"/>
      <c r="AM667" s="18"/>
      <c r="AN667" s="18"/>
    </row>
    <row r="668" spans="2:40" ht="15" customHeight="1">
      <c r="B668" s="25"/>
      <c r="C668" s="23"/>
      <c r="D668" s="23"/>
      <c r="E668" s="23"/>
      <c r="F668" s="16"/>
      <c r="G668" s="16"/>
      <c r="H668" s="16"/>
      <c r="I668" s="16"/>
      <c r="J668" s="16"/>
      <c r="K668" s="16"/>
      <c r="L668" s="16"/>
      <c r="M668" s="16"/>
      <c r="N668" s="128"/>
      <c r="O668" s="16"/>
      <c r="P668" s="16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  <c r="AB668" s="94"/>
      <c r="AC668" s="94"/>
      <c r="AD668" s="94"/>
      <c r="AE668" s="94"/>
      <c r="AF668" s="94"/>
      <c r="AG668" s="94"/>
      <c r="AH668" s="94"/>
      <c r="AI668" s="18"/>
      <c r="AJ668" s="18"/>
      <c r="AK668" s="18"/>
      <c r="AL668" s="18"/>
      <c r="AM668" s="18"/>
      <c r="AN668" s="18"/>
    </row>
    <row r="669" spans="2:40" ht="15" customHeight="1">
      <c r="B669" s="25"/>
      <c r="C669" s="23"/>
      <c r="D669" s="23"/>
      <c r="E669" s="23"/>
      <c r="F669" s="16"/>
      <c r="G669" s="16"/>
      <c r="H669" s="16"/>
      <c r="I669" s="16"/>
      <c r="J669" s="16"/>
      <c r="K669" s="16"/>
      <c r="L669" s="16"/>
      <c r="M669" s="16"/>
      <c r="N669" s="128"/>
      <c r="O669" s="16"/>
      <c r="P669" s="16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  <c r="AB669" s="94"/>
      <c r="AC669" s="94"/>
      <c r="AD669" s="94"/>
      <c r="AE669" s="94"/>
      <c r="AF669" s="94"/>
      <c r="AG669" s="94"/>
      <c r="AH669" s="94"/>
      <c r="AI669" s="18"/>
      <c r="AJ669" s="18"/>
      <c r="AK669" s="18"/>
      <c r="AL669" s="18"/>
      <c r="AM669" s="18"/>
      <c r="AN669" s="18"/>
    </row>
    <row r="670" spans="2:40" ht="15" customHeight="1">
      <c r="B670" s="25"/>
      <c r="C670" s="23"/>
      <c r="D670" s="23"/>
      <c r="E670" s="23"/>
      <c r="F670" s="16"/>
      <c r="G670" s="16"/>
      <c r="H670" s="16"/>
      <c r="I670" s="16"/>
      <c r="J670" s="16"/>
      <c r="K670" s="16"/>
      <c r="L670" s="16"/>
      <c r="M670" s="16"/>
      <c r="N670" s="128"/>
      <c r="O670" s="16"/>
      <c r="P670" s="16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  <c r="AB670" s="94"/>
      <c r="AC670" s="94"/>
      <c r="AD670" s="94"/>
      <c r="AE670" s="94"/>
      <c r="AF670" s="94"/>
      <c r="AG670" s="94"/>
      <c r="AH670" s="94"/>
      <c r="AI670" s="18"/>
      <c r="AJ670" s="18"/>
      <c r="AK670" s="18"/>
      <c r="AL670" s="18"/>
      <c r="AM670" s="18"/>
      <c r="AN670" s="18"/>
    </row>
    <row r="671" spans="2:40" ht="15" customHeight="1">
      <c r="B671" s="25"/>
      <c r="C671" s="23"/>
      <c r="D671" s="23"/>
      <c r="E671" s="23"/>
      <c r="F671" s="16"/>
      <c r="G671" s="16"/>
      <c r="H671" s="16"/>
      <c r="I671" s="16"/>
      <c r="J671" s="16"/>
      <c r="K671" s="16"/>
      <c r="L671" s="16"/>
      <c r="M671" s="16"/>
      <c r="N671" s="128"/>
      <c r="O671" s="16"/>
      <c r="P671" s="16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  <c r="AB671" s="94"/>
      <c r="AC671" s="94"/>
      <c r="AD671" s="94"/>
      <c r="AE671" s="94"/>
      <c r="AF671" s="94"/>
      <c r="AG671" s="94"/>
      <c r="AH671" s="94"/>
      <c r="AI671" s="18"/>
      <c r="AJ671" s="18"/>
      <c r="AK671" s="18"/>
      <c r="AL671" s="18"/>
      <c r="AM671" s="18"/>
      <c r="AN671" s="18"/>
    </row>
    <row r="672" spans="2:40" ht="15" customHeight="1">
      <c r="B672" s="25"/>
      <c r="C672" s="23"/>
      <c r="D672" s="23"/>
      <c r="E672" s="23"/>
      <c r="F672" s="16"/>
      <c r="G672" s="16"/>
      <c r="H672" s="16"/>
      <c r="I672" s="16"/>
      <c r="J672" s="16"/>
      <c r="K672" s="16"/>
      <c r="L672" s="16"/>
      <c r="M672" s="16"/>
      <c r="N672" s="128"/>
      <c r="O672" s="16"/>
      <c r="P672" s="16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  <c r="AB672" s="94"/>
      <c r="AC672" s="94"/>
      <c r="AD672" s="94"/>
      <c r="AE672" s="94"/>
      <c r="AF672" s="94"/>
      <c r="AG672" s="94"/>
      <c r="AH672" s="94"/>
      <c r="AI672" s="18"/>
      <c r="AJ672" s="18"/>
      <c r="AK672" s="18"/>
      <c r="AL672" s="18"/>
      <c r="AM672" s="18"/>
      <c r="AN672" s="18"/>
    </row>
    <row r="673" spans="1:55" ht="15" customHeight="1">
      <c r="B673" s="25"/>
      <c r="C673" s="23"/>
      <c r="D673" s="23"/>
      <c r="E673" s="23"/>
      <c r="F673" s="16"/>
      <c r="G673" s="16"/>
      <c r="H673" s="16"/>
      <c r="I673" s="16"/>
      <c r="J673" s="16"/>
      <c r="K673" s="16"/>
      <c r="L673" s="16"/>
      <c r="M673" s="16"/>
      <c r="N673" s="128"/>
      <c r="O673" s="16"/>
      <c r="P673" s="16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  <c r="AB673" s="94"/>
      <c r="AC673" s="94"/>
      <c r="AD673" s="94"/>
      <c r="AE673" s="94"/>
      <c r="AF673" s="94"/>
      <c r="AG673" s="94"/>
      <c r="AH673" s="94"/>
      <c r="AI673" s="18"/>
      <c r="AJ673" s="18"/>
      <c r="AK673" s="18"/>
      <c r="AL673" s="18"/>
      <c r="AM673" s="18"/>
      <c r="AN673" s="18"/>
    </row>
    <row r="674" spans="1:55" ht="15" customHeight="1">
      <c r="B674" s="25"/>
      <c r="C674" s="23"/>
      <c r="D674" s="23"/>
      <c r="E674" s="23"/>
      <c r="F674" s="16"/>
      <c r="G674" s="16"/>
      <c r="H674" s="16"/>
      <c r="I674" s="16"/>
      <c r="J674" s="16"/>
      <c r="K674" s="16"/>
      <c r="L674" s="16"/>
      <c r="M674" s="16"/>
      <c r="N674" s="128"/>
      <c r="O674" s="16"/>
      <c r="P674" s="16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  <c r="AB674" s="94"/>
      <c r="AC674" s="94"/>
      <c r="AD674" s="94"/>
      <c r="AE674" s="94"/>
      <c r="AF674" s="94"/>
      <c r="AG674" s="94"/>
      <c r="AH674" s="94"/>
      <c r="AI674" s="18"/>
      <c r="AJ674" s="18"/>
      <c r="AK674" s="18"/>
      <c r="AL674" s="18"/>
      <c r="AM674" s="18"/>
      <c r="AN674" s="18"/>
    </row>
    <row r="675" spans="1:55" ht="15" customHeight="1">
      <c r="B675" s="25"/>
      <c r="C675" s="23"/>
      <c r="D675" s="23"/>
      <c r="E675" s="23"/>
      <c r="F675" s="16"/>
      <c r="G675" s="16"/>
      <c r="H675" s="16"/>
      <c r="I675" s="16"/>
      <c r="J675" s="16"/>
      <c r="K675" s="16"/>
      <c r="L675" s="16"/>
      <c r="M675" s="16"/>
      <c r="N675" s="128"/>
      <c r="O675" s="16"/>
      <c r="P675" s="16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  <c r="AB675" s="94"/>
      <c r="AC675" s="94"/>
      <c r="AD675" s="94"/>
      <c r="AE675" s="94"/>
      <c r="AF675" s="94"/>
      <c r="AG675" s="94"/>
      <c r="AH675" s="94"/>
      <c r="AI675" s="18"/>
      <c r="AJ675" s="18"/>
      <c r="AK675" s="18"/>
      <c r="AL675" s="18"/>
      <c r="AM675" s="18"/>
      <c r="AN675" s="18"/>
    </row>
    <row r="676" spans="1:55" ht="15" customHeight="1">
      <c r="B676" s="25"/>
      <c r="C676" s="23"/>
      <c r="D676" s="23"/>
      <c r="E676" s="23"/>
      <c r="F676" s="16"/>
      <c r="G676" s="16"/>
      <c r="H676" s="16"/>
      <c r="I676" s="16"/>
      <c r="J676" s="16"/>
      <c r="K676" s="16"/>
      <c r="L676" s="16"/>
      <c r="M676" s="16"/>
      <c r="N676" s="128"/>
      <c r="O676" s="16"/>
      <c r="P676" s="16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  <c r="AB676" s="94"/>
      <c r="AC676" s="94"/>
      <c r="AD676" s="94"/>
      <c r="AE676" s="94"/>
      <c r="AF676" s="94"/>
      <c r="AG676" s="94"/>
      <c r="AH676" s="94"/>
      <c r="AI676" s="18"/>
      <c r="AJ676" s="18"/>
      <c r="AK676" s="18"/>
      <c r="AL676" s="18"/>
      <c r="AM676" s="18"/>
      <c r="AN676" s="18"/>
    </row>
    <row r="677" spans="1:55" ht="15" customHeight="1">
      <c r="B677" s="25"/>
      <c r="C677" s="23"/>
      <c r="D677" s="23"/>
      <c r="E677" s="23"/>
      <c r="F677" s="16"/>
      <c r="G677" s="16"/>
      <c r="H677" s="16"/>
      <c r="I677" s="16"/>
      <c r="J677" s="16"/>
      <c r="K677" s="16"/>
      <c r="L677" s="16"/>
      <c r="M677" s="16"/>
      <c r="N677" s="128"/>
      <c r="O677" s="16"/>
      <c r="P677" s="16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  <c r="AB677" s="94"/>
      <c r="AC677" s="94"/>
      <c r="AD677" s="94"/>
      <c r="AE677" s="94"/>
      <c r="AF677" s="94"/>
      <c r="AG677" s="94"/>
      <c r="AH677" s="94"/>
      <c r="AI677" s="18"/>
      <c r="AJ677" s="18"/>
      <c r="AK677" s="18"/>
      <c r="AL677" s="18"/>
      <c r="AM677" s="18"/>
      <c r="AN677" s="18"/>
    </row>
    <row r="678" spans="1:55" ht="15" customHeight="1">
      <c r="B678" s="25"/>
      <c r="C678" s="18"/>
      <c r="D678" s="33"/>
      <c r="E678" s="44"/>
      <c r="F678" s="45"/>
      <c r="G678" s="46"/>
      <c r="H678" s="47"/>
      <c r="I678" s="47"/>
      <c r="J678" s="47"/>
      <c r="K678" s="16"/>
      <c r="L678" s="37"/>
      <c r="M678" s="16"/>
      <c r="N678" s="128"/>
      <c r="O678" s="16"/>
      <c r="P678" s="16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  <c r="AB678" s="94"/>
      <c r="AC678" s="94"/>
      <c r="AD678" s="94"/>
      <c r="AE678" s="94"/>
      <c r="AF678" s="94"/>
      <c r="AG678" s="94"/>
      <c r="AH678" s="94"/>
      <c r="AI678" s="18"/>
      <c r="AJ678" s="18"/>
      <c r="AK678" s="18"/>
      <c r="AL678" s="18"/>
      <c r="AM678" s="18"/>
      <c r="AN678" s="18"/>
    </row>
    <row r="679" spans="1:55" ht="15" customHeight="1">
      <c r="B679" s="25"/>
      <c r="C679" s="44"/>
      <c r="D679" s="33"/>
      <c r="E679" s="23"/>
      <c r="F679" s="16"/>
      <c r="G679" s="48"/>
      <c r="H679" s="49"/>
      <c r="I679" s="49"/>
      <c r="J679" s="49"/>
      <c r="K679" s="16"/>
      <c r="L679" s="37"/>
      <c r="M679" s="16"/>
      <c r="N679" s="128"/>
      <c r="O679" s="16"/>
      <c r="P679" s="16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  <c r="AB679" s="94"/>
      <c r="AC679" s="94"/>
      <c r="AD679" s="94"/>
      <c r="AE679" s="94"/>
      <c r="AF679" s="94"/>
      <c r="AG679" s="94"/>
      <c r="AH679" s="94"/>
      <c r="AI679" s="18"/>
      <c r="AJ679" s="18"/>
      <c r="AK679" s="18"/>
      <c r="AL679" s="18"/>
      <c r="AM679" s="18"/>
      <c r="AN679" s="18"/>
    </row>
    <row r="680" spans="1:55" ht="15" customHeight="1">
      <c r="B680" s="25"/>
      <c r="C680" s="23"/>
      <c r="D680" s="33"/>
      <c r="E680" s="23"/>
      <c r="F680" s="16"/>
      <c r="G680" s="46"/>
      <c r="H680" s="47"/>
      <c r="I680" s="47"/>
      <c r="J680" s="47"/>
      <c r="K680" s="16"/>
      <c r="L680" s="37"/>
      <c r="M680" s="16"/>
      <c r="N680" s="128"/>
      <c r="O680" s="16"/>
      <c r="P680" s="16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  <c r="AB680" s="94"/>
      <c r="AC680" s="94"/>
      <c r="AD680" s="94"/>
      <c r="AE680" s="94"/>
      <c r="AF680" s="94"/>
      <c r="AG680" s="94"/>
      <c r="AH680" s="94"/>
      <c r="AI680" s="18"/>
      <c r="AJ680" s="18"/>
      <c r="AK680" s="18"/>
      <c r="AL680" s="18"/>
      <c r="AM680" s="18"/>
      <c r="AN680" s="18"/>
    </row>
    <row r="681" spans="1:55" ht="15" customHeight="1">
      <c r="B681" s="25"/>
      <c r="C681" s="23"/>
      <c r="D681" s="33"/>
      <c r="E681" s="23"/>
      <c r="F681" s="50"/>
      <c r="G681" s="51"/>
      <c r="H681" s="52"/>
      <c r="I681" s="52"/>
      <c r="J681" s="52"/>
      <c r="K681" s="16"/>
      <c r="L681" s="37"/>
      <c r="M681" s="16"/>
      <c r="N681" s="128"/>
      <c r="O681" s="16"/>
      <c r="P681" s="16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  <c r="AB681" s="94"/>
      <c r="AC681" s="94"/>
      <c r="AD681" s="94"/>
      <c r="AE681" s="94"/>
      <c r="AF681" s="94"/>
      <c r="AG681" s="94"/>
      <c r="AH681" s="94"/>
      <c r="AI681" s="18"/>
      <c r="AJ681" s="18"/>
      <c r="AK681" s="18"/>
      <c r="AL681" s="18"/>
      <c r="AM681" s="18"/>
      <c r="AN681" s="18"/>
    </row>
    <row r="682" spans="1:55" ht="15" customHeight="1">
      <c r="B682" s="25"/>
      <c r="C682" s="20"/>
      <c r="D682" s="30"/>
      <c r="E682" s="20"/>
      <c r="F682" s="41"/>
      <c r="G682" s="53"/>
      <c r="H682" s="49"/>
      <c r="I682" s="49"/>
      <c r="J682" s="49"/>
      <c r="K682" s="41"/>
      <c r="L682" s="50"/>
      <c r="M682" s="41"/>
      <c r="N682" s="128"/>
      <c r="O682" s="41"/>
      <c r="P682" s="41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  <c r="AB682" s="94"/>
      <c r="AC682" s="94"/>
      <c r="AD682" s="94"/>
      <c r="AE682" s="94"/>
      <c r="AF682" s="94"/>
      <c r="AG682" s="94"/>
      <c r="AH682" s="94"/>
      <c r="AI682" s="18"/>
      <c r="AJ682" s="18"/>
      <c r="AK682" s="18"/>
      <c r="AL682" s="18"/>
      <c r="AM682" s="18"/>
      <c r="AN682" s="18"/>
    </row>
    <row r="683" spans="1:55" ht="15" customHeight="1">
      <c r="B683" s="25"/>
      <c r="C683" s="23"/>
      <c r="D683" s="33"/>
      <c r="E683" s="54"/>
      <c r="F683" s="50"/>
      <c r="G683" s="16"/>
      <c r="H683" s="47"/>
      <c r="I683" s="47"/>
      <c r="J683" s="47"/>
      <c r="K683" s="16"/>
      <c r="L683" s="37"/>
      <c r="M683" s="16"/>
      <c r="N683" s="128"/>
      <c r="O683" s="16"/>
      <c r="P683" s="16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  <c r="AB683" s="94"/>
      <c r="AC683" s="94"/>
      <c r="AD683" s="94"/>
      <c r="AE683" s="94"/>
      <c r="AF683" s="94"/>
      <c r="AG683" s="94"/>
      <c r="AH683" s="94"/>
      <c r="AI683" s="18"/>
      <c r="AJ683" s="18"/>
      <c r="AK683" s="18"/>
      <c r="AL683" s="18"/>
      <c r="AM683" s="18"/>
      <c r="AN683" s="18"/>
    </row>
    <row r="684" spans="1:55" ht="15" customHeight="1">
      <c r="B684" s="25"/>
      <c r="C684" s="23"/>
      <c r="D684" s="33"/>
      <c r="E684" s="54"/>
      <c r="F684" s="50"/>
      <c r="G684" s="16"/>
      <c r="H684" s="52"/>
      <c r="I684" s="52"/>
      <c r="J684" s="52"/>
      <c r="K684" s="16"/>
      <c r="L684" s="37"/>
      <c r="M684" s="16"/>
      <c r="N684" s="128"/>
      <c r="O684" s="16"/>
      <c r="P684" s="16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  <c r="AB684" s="94"/>
      <c r="AC684" s="94"/>
      <c r="AD684" s="94"/>
      <c r="AE684" s="94"/>
      <c r="AF684" s="94"/>
      <c r="AG684" s="94"/>
      <c r="AH684" s="94"/>
      <c r="AI684" s="18"/>
      <c r="AJ684" s="18"/>
      <c r="AK684" s="18"/>
      <c r="AL684" s="18"/>
      <c r="AM684" s="18"/>
      <c r="AN684" s="18"/>
    </row>
    <row r="685" spans="1:55" ht="15" customHeight="1">
      <c r="B685" s="25"/>
      <c r="C685" s="23"/>
      <c r="D685" s="33"/>
      <c r="E685" s="23"/>
      <c r="F685" s="16"/>
      <c r="G685" s="16"/>
      <c r="H685" s="16"/>
      <c r="I685" s="16"/>
      <c r="J685" s="16"/>
      <c r="K685" s="16"/>
      <c r="L685" s="37"/>
      <c r="M685" s="16"/>
      <c r="N685" s="128"/>
      <c r="O685" s="16"/>
      <c r="P685" s="16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  <c r="AB685" s="94"/>
      <c r="AC685" s="94"/>
      <c r="AD685" s="94"/>
      <c r="AE685" s="94"/>
      <c r="AF685" s="94"/>
      <c r="AG685" s="94"/>
      <c r="AH685" s="94"/>
      <c r="AI685" s="18"/>
      <c r="AJ685" s="18"/>
      <c r="AK685" s="18"/>
      <c r="AL685" s="18"/>
      <c r="AM685" s="18"/>
      <c r="AN685" s="18"/>
    </row>
    <row r="686" spans="1:55" ht="15" customHeight="1">
      <c r="B686" s="25"/>
      <c r="C686" s="23"/>
      <c r="D686" s="33"/>
      <c r="E686" s="55"/>
      <c r="F686" s="16"/>
      <c r="G686" s="16"/>
      <c r="H686" s="47"/>
      <c r="I686" s="47"/>
      <c r="J686" s="47"/>
      <c r="K686" s="16"/>
      <c r="L686" s="37"/>
      <c r="M686" s="16"/>
      <c r="N686" s="128"/>
      <c r="O686" s="16"/>
      <c r="P686" s="16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  <c r="AB686" s="94"/>
      <c r="AC686" s="94"/>
      <c r="AD686" s="94"/>
      <c r="AE686" s="94"/>
      <c r="AF686" s="94"/>
      <c r="AG686" s="94"/>
      <c r="AH686" s="94"/>
      <c r="AI686" s="18"/>
      <c r="AJ686" s="18"/>
      <c r="AK686" s="18"/>
      <c r="AL686" s="18"/>
      <c r="AM686" s="18"/>
      <c r="AN686" s="18"/>
    </row>
    <row r="687" spans="1:55" ht="15" customHeight="1">
      <c r="B687" s="25"/>
      <c r="C687" s="23"/>
      <c r="D687" s="33"/>
      <c r="E687" s="54"/>
      <c r="F687" s="16"/>
      <c r="G687" s="16"/>
      <c r="H687" s="47"/>
      <c r="I687" s="47"/>
      <c r="J687" s="47"/>
      <c r="K687" s="16"/>
      <c r="L687" s="37"/>
      <c r="M687" s="16"/>
      <c r="N687" s="128"/>
      <c r="O687" s="16"/>
      <c r="P687" s="16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  <c r="AB687" s="94"/>
      <c r="AC687" s="94"/>
      <c r="AD687" s="94"/>
      <c r="AE687" s="94"/>
      <c r="AF687" s="94"/>
      <c r="AG687" s="94"/>
      <c r="AH687" s="94"/>
      <c r="AI687" s="18"/>
      <c r="AJ687" s="18"/>
      <c r="AK687" s="18"/>
      <c r="AL687" s="18"/>
      <c r="AM687" s="18"/>
      <c r="AN687" s="18"/>
    </row>
    <row r="688" spans="1:55" s="7" customFormat="1" ht="15" customHeight="1">
      <c r="A688" s="12"/>
      <c r="B688" s="25"/>
      <c r="C688" s="18"/>
      <c r="D688" s="33"/>
      <c r="E688" s="54"/>
      <c r="F688" s="37"/>
      <c r="G688" s="37"/>
      <c r="H688" s="52"/>
      <c r="I688" s="52"/>
      <c r="J688" s="52"/>
      <c r="K688" s="16"/>
      <c r="L688" s="37"/>
      <c r="M688" s="16"/>
      <c r="N688" s="128"/>
      <c r="O688" s="16"/>
      <c r="P688" s="16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  <c r="AB688" s="94"/>
      <c r="AC688" s="94"/>
      <c r="AD688" s="94"/>
      <c r="AE688" s="94"/>
      <c r="AF688" s="94"/>
      <c r="AG688" s="94"/>
      <c r="AH688" s="94"/>
      <c r="AI688" s="18"/>
      <c r="AJ688" s="18"/>
      <c r="AK688" s="18"/>
      <c r="AL688" s="18"/>
      <c r="AM688" s="18"/>
      <c r="AN688" s="18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</row>
    <row r="689" spans="1:55" ht="15" customHeight="1">
      <c r="B689" s="25"/>
      <c r="C689" s="23"/>
      <c r="D689" s="33"/>
      <c r="E689" s="55"/>
      <c r="F689" s="16"/>
      <c r="G689" s="16"/>
      <c r="H689" s="47"/>
      <c r="I689" s="47"/>
      <c r="J689" s="47"/>
      <c r="K689" s="16"/>
      <c r="L689" s="37"/>
      <c r="M689" s="16"/>
      <c r="N689" s="128"/>
      <c r="O689" s="16"/>
      <c r="P689" s="16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  <c r="AB689" s="94"/>
      <c r="AC689" s="94"/>
      <c r="AD689" s="94"/>
      <c r="AE689" s="94"/>
      <c r="AF689" s="94"/>
      <c r="AG689" s="94"/>
      <c r="AH689" s="94"/>
      <c r="AI689" s="18"/>
      <c r="AJ689" s="18"/>
      <c r="AK689" s="18"/>
      <c r="AL689" s="18"/>
      <c r="AM689" s="18"/>
      <c r="AN689" s="18"/>
    </row>
    <row r="690" spans="1:55" s="6" customFormat="1" ht="15" customHeight="1">
      <c r="A690" s="12"/>
      <c r="B690" s="25"/>
      <c r="C690" s="20"/>
      <c r="D690" s="30"/>
      <c r="E690" s="20"/>
      <c r="F690" s="21"/>
      <c r="G690" s="53"/>
      <c r="H690" s="32"/>
      <c r="I690" s="32"/>
      <c r="J690" s="32"/>
      <c r="K690" s="41"/>
      <c r="L690" s="50"/>
      <c r="M690" s="41"/>
      <c r="N690" s="128"/>
      <c r="O690" s="41"/>
      <c r="P690" s="41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  <c r="AB690" s="94"/>
      <c r="AC690" s="94"/>
      <c r="AD690" s="94"/>
      <c r="AE690" s="94"/>
      <c r="AF690" s="94"/>
      <c r="AG690" s="94"/>
      <c r="AH690" s="94"/>
      <c r="AI690" s="18"/>
      <c r="AJ690" s="18"/>
      <c r="AK690" s="18"/>
      <c r="AL690" s="18"/>
      <c r="AM690" s="18"/>
      <c r="AN690" s="18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</row>
    <row r="691" spans="1:55" s="6" customFormat="1" ht="15" customHeight="1">
      <c r="A691" s="12"/>
      <c r="B691" s="25"/>
      <c r="C691" s="23"/>
      <c r="D691" s="33"/>
      <c r="E691" s="23"/>
      <c r="F691" s="16"/>
      <c r="G691" s="16"/>
      <c r="H691" s="52"/>
      <c r="I691" s="52"/>
      <c r="J691" s="52"/>
      <c r="K691" s="16"/>
      <c r="L691" s="37"/>
      <c r="M691" s="16"/>
      <c r="N691" s="128"/>
      <c r="O691" s="16"/>
      <c r="P691" s="16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  <c r="AB691" s="94"/>
      <c r="AC691" s="94"/>
      <c r="AD691" s="94"/>
      <c r="AE691" s="94"/>
      <c r="AF691" s="94"/>
      <c r="AG691" s="94"/>
      <c r="AH691" s="94"/>
      <c r="AI691" s="18"/>
      <c r="AJ691" s="18"/>
      <c r="AK691" s="18"/>
      <c r="AL691" s="18"/>
      <c r="AM691" s="18"/>
      <c r="AN691" s="18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</row>
    <row r="692" spans="1:55" s="7" customFormat="1" ht="15" customHeight="1">
      <c r="A692" s="12"/>
      <c r="B692" s="25"/>
      <c r="C692" s="18"/>
      <c r="D692" s="33"/>
      <c r="E692" s="23"/>
      <c r="F692" s="16"/>
      <c r="G692" s="16"/>
      <c r="H692" s="52"/>
      <c r="I692" s="52"/>
      <c r="J692" s="52"/>
      <c r="K692" s="16"/>
      <c r="L692" s="37"/>
      <c r="M692" s="16"/>
      <c r="N692" s="128"/>
      <c r="O692" s="16"/>
      <c r="P692" s="16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  <c r="AB692" s="94"/>
      <c r="AC692" s="94"/>
      <c r="AD692" s="94"/>
      <c r="AE692" s="94"/>
      <c r="AF692" s="94"/>
      <c r="AG692" s="94"/>
      <c r="AH692" s="94"/>
      <c r="AI692" s="18"/>
      <c r="AJ692" s="18"/>
      <c r="AK692" s="18"/>
      <c r="AL692" s="18"/>
      <c r="AM692" s="18"/>
      <c r="AN692" s="18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</row>
    <row r="693" spans="1:55" ht="15" customHeight="1">
      <c r="B693" s="25"/>
      <c r="C693" s="18"/>
      <c r="D693" s="33"/>
      <c r="E693" s="54"/>
      <c r="F693" s="37"/>
      <c r="G693" s="37"/>
      <c r="H693" s="52"/>
      <c r="I693" s="52"/>
      <c r="J693" s="52"/>
      <c r="K693" s="16"/>
      <c r="L693" s="37"/>
      <c r="M693" s="16"/>
      <c r="N693" s="128"/>
      <c r="O693" s="16"/>
      <c r="P693" s="16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  <c r="AB693" s="94"/>
      <c r="AC693" s="94"/>
      <c r="AD693" s="94"/>
      <c r="AE693" s="94"/>
      <c r="AF693" s="94"/>
      <c r="AG693" s="94"/>
      <c r="AH693" s="94"/>
      <c r="AI693" s="18"/>
      <c r="AJ693" s="18"/>
      <c r="AK693" s="18"/>
      <c r="AL693" s="18"/>
      <c r="AM693" s="18"/>
      <c r="AN693" s="18"/>
    </row>
    <row r="694" spans="1:55" s="7" customFormat="1" ht="15" customHeight="1">
      <c r="A694" s="12"/>
      <c r="B694" s="25"/>
      <c r="C694" s="23"/>
      <c r="D694" s="33"/>
      <c r="E694" s="54"/>
      <c r="F694" s="37"/>
      <c r="G694" s="37"/>
      <c r="H694" s="52"/>
      <c r="I694" s="52"/>
      <c r="J694" s="52"/>
      <c r="K694" s="16"/>
      <c r="L694" s="37"/>
      <c r="M694" s="16"/>
      <c r="N694" s="128"/>
      <c r="O694" s="16"/>
      <c r="P694" s="16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  <c r="AB694" s="94"/>
      <c r="AC694" s="94"/>
      <c r="AD694" s="94"/>
      <c r="AE694" s="94"/>
      <c r="AF694" s="94"/>
      <c r="AG694" s="94"/>
      <c r="AH694" s="94"/>
      <c r="AI694" s="18"/>
      <c r="AJ694" s="18"/>
      <c r="AK694" s="18"/>
      <c r="AL694" s="18"/>
      <c r="AM694" s="18"/>
      <c r="AN694" s="18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</row>
    <row r="695" spans="1:55" ht="15" customHeight="1">
      <c r="B695" s="25"/>
      <c r="C695" s="23"/>
      <c r="D695" s="33"/>
      <c r="E695" s="55"/>
      <c r="F695" s="16"/>
      <c r="G695" s="16"/>
      <c r="H695" s="47"/>
      <c r="I695" s="52"/>
      <c r="J695" s="47"/>
      <c r="K695" s="16"/>
      <c r="L695" s="37"/>
      <c r="M695" s="16"/>
      <c r="N695" s="128"/>
      <c r="O695" s="16"/>
      <c r="P695" s="16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  <c r="AB695" s="94"/>
      <c r="AC695" s="94"/>
      <c r="AD695" s="94"/>
      <c r="AE695" s="94"/>
      <c r="AF695" s="94"/>
      <c r="AG695" s="94"/>
      <c r="AH695" s="94"/>
      <c r="AI695" s="18"/>
      <c r="AJ695" s="18"/>
      <c r="AK695" s="18"/>
      <c r="AL695" s="18"/>
      <c r="AM695" s="18"/>
      <c r="AN695" s="18"/>
    </row>
    <row r="696" spans="1:55" s="7" customFormat="1" ht="15" customHeight="1">
      <c r="A696" s="12"/>
      <c r="B696" s="25"/>
      <c r="C696" s="23"/>
      <c r="D696" s="33"/>
      <c r="E696" s="23"/>
      <c r="F696" s="16"/>
      <c r="G696" s="16"/>
      <c r="H696" s="52"/>
      <c r="I696" s="52"/>
      <c r="J696" s="52"/>
      <c r="K696" s="16"/>
      <c r="L696" s="37"/>
      <c r="M696" s="16"/>
      <c r="N696" s="128"/>
      <c r="O696" s="16"/>
      <c r="P696" s="16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  <c r="AB696" s="94"/>
      <c r="AC696" s="94"/>
      <c r="AD696" s="94"/>
      <c r="AE696" s="94"/>
      <c r="AF696" s="94"/>
      <c r="AG696" s="94"/>
      <c r="AH696" s="94"/>
      <c r="AI696" s="18"/>
      <c r="AJ696" s="18"/>
      <c r="AK696" s="18"/>
      <c r="AL696" s="18"/>
      <c r="AM696" s="18"/>
      <c r="AN696" s="18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</row>
    <row r="697" spans="1:55" s="7" customFormat="1" ht="15" customHeight="1">
      <c r="A697" s="12"/>
      <c r="B697" s="25"/>
      <c r="C697" s="20"/>
      <c r="D697" s="30"/>
      <c r="E697" s="20"/>
      <c r="F697" s="21"/>
      <c r="G697" s="53"/>
      <c r="H697" s="49"/>
      <c r="I697" s="49"/>
      <c r="J697" s="49"/>
      <c r="K697" s="21"/>
      <c r="L697" s="50"/>
      <c r="M697" s="41"/>
      <c r="N697" s="128"/>
      <c r="O697" s="41"/>
      <c r="P697" s="41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  <c r="AB697" s="94"/>
      <c r="AC697" s="94"/>
      <c r="AD697" s="94"/>
      <c r="AE697" s="94"/>
      <c r="AF697" s="94"/>
      <c r="AG697" s="26"/>
      <c r="AH697" s="26"/>
      <c r="AI697" s="18"/>
      <c r="AJ697" s="18"/>
      <c r="AK697" s="18"/>
      <c r="AL697" s="18"/>
      <c r="AM697" s="18"/>
      <c r="AN697" s="18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</row>
    <row r="698" spans="1:55" s="7" customFormat="1" ht="15" customHeight="1">
      <c r="A698" s="12"/>
      <c r="B698" s="25"/>
      <c r="C698" s="23"/>
      <c r="D698" s="33"/>
      <c r="E698" s="55"/>
      <c r="F698" s="16"/>
      <c r="G698" s="16"/>
      <c r="H698" s="52"/>
      <c r="I698" s="52"/>
      <c r="J698" s="52"/>
      <c r="K698" s="16"/>
      <c r="L698" s="37"/>
      <c r="M698" s="16"/>
      <c r="N698" s="128"/>
      <c r="O698" s="16"/>
      <c r="P698" s="16"/>
      <c r="Q698" s="94"/>
      <c r="R698" s="94"/>
      <c r="S698" s="94"/>
      <c r="T698" s="94"/>
      <c r="U698" s="94"/>
      <c r="V698" s="94"/>
      <c r="W698" s="94"/>
      <c r="X698" s="94"/>
      <c r="Y698" s="94"/>
      <c r="Z698" s="56"/>
      <c r="AA698" s="94"/>
      <c r="AB698" s="94"/>
      <c r="AC698" s="94"/>
      <c r="AD698" s="94"/>
      <c r="AE698" s="94"/>
      <c r="AF698" s="94"/>
      <c r="AG698" s="94"/>
      <c r="AH698" s="94"/>
      <c r="AI698" s="18"/>
      <c r="AJ698" s="18"/>
      <c r="AK698" s="18"/>
      <c r="AL698" s="18"/>
      <c r="AM698" s="18"/>
      <c r="AN698" s="18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</row>
    <row r="699" spans="1:55" ht="15" customHeight="1">
      <c r="B699" s="25"/>
      <c r="C699" s="23"/>
      <c r="D699" s="33"/>
      <c r="E699" s="23"/>
      <c r="F699" s="16"/>
      <c r="G699" s="16"/>
      <c r="H699" s="47"/>
      <c r="I699" s="47"/>
      <c r="J699" s="47"/>
      <c r="K699" s="16"/>
      <c r="L699" s="37"/>
      <c r="M699" s="16"/>
      <c r="N699" s="128"/>
      <c r="O699" s="16"/>
      <c r="P699" s="16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  <c r="AB699" s="94"/>
      <c r="AC699" s="94"/>
      <c r="AD699" s="94"/>
      <c r="AE699" s="94"/>
      <c r="AF699" s="94"/>
      <c r="AG699" s="94"/>
      <c r="AH699" s="94"/>
      <c r="AI699" s="18"/>
      <c r="AJ699" s="18"/>
      <c r="AK699" s="18"/>
      <c r="AL699" s="18"/>
      <c r="AM699" s="18"/>
      <c r="AN699" s="18"/>
    </row>
    <row r="700" spans="1:55" s="7" customFormat="1" ht="15" customHeight="1">
      <c r="A700" s="12"/>
      <c r="B700" s="25"/>
      <c r="C700" s="23"/>
      <c r="D700" s="33"/>
      <c r="E700" s="23"/>
      <c r="F700" s="16"/>
      <c r="G700" s="16"/>
      <c r="H700" s="47"/>
      <c r="I700" s="47"/>
      <c r="J700" s="47"/>
      <c r="K700" s="16"/>
      <c r="L700" s="37"/>
      <c r="M700" s="16"/>
      <c r="N700" s="128"/>
      <c r="O700" s="16"/>
      <c r="P700" s="16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  <c r="AB700" s="94"/>
      <c r="AC700" s="94"/>
      <c r="AD700" s="94"/>
      <c r="AE700" s="94"/>
      <c r="AF700" s="94"/>
      <c r="AG700" s="94"/>
      <c r="AH700" s="94"/>
      <c r="AI700" s="18"/>
      <c r="AJ700" s="18"/>
      <c r="AK700" s="18"/>
      <c r="AL700" s="18"/>
      <c r="AM700" s="18"/>
      <c r="AN700" s="18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</row>
    <row r="701" spans="1:55" s="7" customFormat="1" ht="15" customHeight="1">
      <c r="A701" s="12"/>
      <c r="B701" s="25"/>
      <c r="C701" s="23"/>
      <c r="D701" s="33"/>
      <c r="E701" s="23"/>
      <c r="F701" s="16"/>
      <c r="G701" s="16"/>
      <c r="H701" s="47"/>
      <c r="I701" s="47"/>
      <c r="J701" s="47"/>
      <c r="K701" s="16"/>
      <c r="L701" s="37"/>
      <c r="M701" s="16"/>
      <c r="N701" s="128"/>
      <c r="O701" s="16"/>
      <c r="P701" s="16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  <c r="AB701" s="94"/>
      <c r="AC701" s="94"/>
      <c r="AD701" s="94"/>
      <c r="AE701" s="94"/>
      <c r="AF701" s="94"/>
      <c r="AG701" s="94"/>
      <c r="AH701" s="94"/>
      <c r="AI701" s="18"/>
      <c r="AJ701" s="18"/>
      <c r="AK701" s="18"/>
      <c r="AL701" s="18"/>
      <c r="AM701" s="18"/>
      <c r="AN701" s="18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</row>
    <row r="702" spans="1:55" ht="15" customHeight="1">
      <c r="B702" s="25"/>
      <c r="C702" s="18"/>
      <c r="D702" s="33"/>
      <c r="E702" s="55"/>
      <c r="F702" s="16"/>
      <c r="G702" s="16"/>
      <c r="H702" s="16"/>
      <c r="I702" s="16"/>
      <c r="J702" s="16"/>
      <c r="K702" s="16"/>
      <c r="L702" s="37"/>
      <c r="M702" s="16"/>
      <c r="N702" s="128"/>
      <c r="O702" s="16"/>
      <c r="P702" s="16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  <c r="AB702" s="94"/>
      <c r="AC702" s="94"/>
      <c r="AD702" s="94"/>
      <c r="AE702" s="94"/>
      <c r="AF702" s="94"/>
      <c r="AG702" s="94"/>
      <c r="AH702" s="94"/>
      <c r="AI702" s="18"/>
      <c r="AJ702" s="18"/>
      <c r="AK702" s="18"/>
      <c r="AL702" s="18"/>
      <c r="AM702" s="18"/>
      <c r="AN702" s="18"/>
    </row>
    <row r="703" spans="1:55" ht="15" customHeight="1">
      <c r="B703" s="25"/>
      <c r="C703" s="23"/>
      <c r="D703" s="33"/>
      <c r="E703" s="23"/>
      <c r="F703" s="16"/>
      <c r="G703" s="46"/>
      <c r="H703" s="47"/>
      <c r="I703" s="47"/>
      <c r="J703" s="47"/>
      <c r="K703" s="16"/>
      <c r="L703" s="37"/>
      <c r="M703" s="16"/>
      <c r="N703" s="128"/>
      <c r="O703" s="16"/>
      <c r="P703" s="16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  <c r="AB703" s="94"/>
      <c r="AC703" s="94"/>
      <c r="AD703" s="94"/>
      <c r="AE703" s="94"/>
      <c r="AF703" s="94"/>
      <c r="AG703" s="94"/>
      <c r="AH703" s="94"/>
      <c r="AI703" s="18"/>
      <c r="AJ703" s="18"/>
      <c r="AK703" s="18"/>
      <c r="AL703" s="18"/>
      <c r="AM703" s="18"/>
      <c r="AN703" s="18"/>
    </row>
    <row r="704" spans="1:55" ht="15" customHeight="1">
      <c r="B704" s="25"/>
      <c r="C704" s="18"/>
      <c r="D704" s="33"/>
      <c r="E704" s="55"/>
      <c r="F704" s="37"/>
      <c r="G704" s="46"/>
      <c r="H704" s="47"/>
      <c r="I704" s="47"/>
      <c r="J704" s="47"/>
      <c r="K704" s="16"/>
      <c r="L704" s="37"/>
      <c r="M704" s="16"/>
      <c r="N704" s="128"/>
      <c r="O704" s="16"/>
      <c r="P704" s="16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  <c r="AB704" s="94"/>
      <c r="AC704" s="94"/>
      <c r="AD704" s="94"/>
      <c r="AE704" s="94"/>
      <c r="AF704" s="94"/>
      <c r="AG704" s="94"/>
      <c r="AH704" s="94"/>
      <c r="AI704" s="18"/>
      <c r="AJ704" s="18"/>
      <c r="AK704" s="18"/>
      <c r="AL704" s="18"/>
      <c r="AM704" s="18"/>
      <c r="AN704" s="18"/>
    </row>
    <row r="705" spans="2:40" ht="15" customHeight="1">
      <c r="B705" s="25"/>
      <c r="C705" s="23"/>
      <c r="D705" s="33"/>
      <c r="E705" s="23"/>
      <c r="F705" s="37"/>
      <c r="G705" s="51"/>
      <c r="H705" s="52"/>
      <c r="I705" s="52"/>
      <c r="J705" s="52"/>
      <c r="K705" s="16"/>
      <c r="L705" s="37"/>
      <c r="M705" s="16"/>
      <c r="N705" s="128"/>
      <c r="O705" s="16"/>
      <c r="P705" s="16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  <c r="AB705" s="94"/>
      <c r="AC705" s="94"/>
      <c r="AD705" s="94"/>
      <c r="AE705" s="94"/>
      <c r="AF705" s="94"/>
      <c r="AG705" s="94"/>
      <c r="AH705" s="94"/>
      <c r="AI705" s="18"/>
      <c r="AJ705" s="18"/>
      <c r="AK705" s="18"/>
      <c r="AL705" s="18"/>
      <c r="AM705" s="18"/>
      <c r="AN705" s="18"/>
    </row>
    <row r="706" spans="2:40" ht="15" customHeight="1">
      <c r="B706" s="25"/>
      <c r="C706" s="23"/>
      <c r="D706" s="33"/>
      <c r="E706" s="23"/>
      <c r="F706" s="37"/>
      <c r="G706" s="37"/>
      <c r="H706" s="37"/>
      <c r="I706" s="37"/>
      <c r="J706" s="37"/>
      <c r="K706" s="16"/>
      <c r="L706" s="37"/>
      <c r="M706" s="16"/>
      <c r="N706" s="128"/>
      <c r="O706" s="16"/>
      <c r="P706" s="16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  <c r="AB706" s="94"/>
      <c r="AC706" s="94"/>
      <c r="AD706" s="94"/>
      <c r="AE706" s="94"/>
      <c r="AF706" s="94"/>
      <c r="AG706" s="94"/>
      <c r="AH706" s="94"/>
      <c r="AI706" s="18"/>
      <c r="AJ706" s="18"/>
      <c r="AK706" s="18"/>
      <c r="AL706" s="18"/>
      <c r="AM706" s="18"/>
      <c r="AN706" s="18"/>
    </row>
    <row r="707" spans="2:40" ht="15" customHeight="1">
      <c r="B707" s="25"/>
      <c r="C707" s="23"/>
      <c r="D707" s="33"/>
      <c r="E707" s="23"/>
      <c r="F707" s="37"/>
      <c r="G707" s="37"/>
      <c r="H707" s="37"/>
      <c r="I707" s="37"/>
      <c r="J707" s="37"/>
      <c r="K707" s="16"/>
      <c r="L707" s="37"/>
      <c r="M707" s="16"/>
      <c r="N707" s="128"/>
      <c r="O707" s="16"/>
      <c r="P707" s="16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  <c r="AB707" s="94"/>
      <c r="AC707" s="94"/>
      <c r="AD707" s="94"/>
      <c r="AE707" s="94"/>
      <c r="AF707" s="94"/>
      <c r="AG707" s="94"/>
      <c r="AH707" s="94"/>
      <c r="AI707" s="18"/>
      <c r="AJ707" s="18"/>
      <c r="AK707" s="18"/>
      <c r="AL707" s="18"/>
      <c r="AM707" s="18"/>
      <c r="AN707" s="18"/>
    </row>
    <row r="708" spans="2:40" ht="15" customHeight="1">
      <c r="B708" s="25"/>
      <c r="C708" s="23"/>
      <c r="D708" s="33"/>
      <c r="E708" s="23"/>
      <c r="F708" s="16"/>
      <c r="G708" s="16"/>
      <c r="H708" s="47"/>
      <c r="I708" s="47"/>
      <c r="J708" s="47"/>
      <c r="K708" s="16"/>
      <c r="L708" s="37"/>
      <c r="M708" s="16"/>
      <c r="N708" s="128"/>
      <c r="O708" s="16"/>
      <c r="P708" s="16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  <c r="AB708" s="94"/>
      <c r="AC708" s="94"/>
      <c r="AD708" s="94"/>
      <c r="AE708" s="94"/>
      <c r="AF708" s="94"/>
      <c r="AG708" s="94"/>
      <c r="AH708" s="94"/>
      <c r="AI708" s="18"/>
      <c r="AJ708" s="18"/>
      <c r="AK708" s="18"/>
      <c r="AL708" s="18"/>
      <c r="AM708" s="18"/>
      <c r="AN708" s="18"/>
    </row>
    <row r="709" spans="2:40" ht="15" customHeight="1">
      <c r="B709" s="25"/>
      <c r="C709" s="23"/>
      <c r="D709" s="33"/>
      <c r="E709" s="54"/>
      <c r="F709" s="16"/>
      <c r="G709" s="16"/>
      <c r="H709" s="47"/>
      <c r="I709" s="47"/>
      <c r="J709" s="16"/>
      <c r="K709" s="16"/>
      <c r="L709" s="37"/>
      <c r="M709" s="16"/>
      <c r="N709" s="128"/>
      <c r="O709" s="16"/>
      <c r="P709" s="16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  <c r="AB709" s="94"/>
      <c r="AC709" s="94"/>
      <c r="AD709" s="94"/>
      <c r="AE709" s="94"/>
      <c r="AF709" s="94"/>
      <c r="AG709" s="94"/>
      <c r="AH709" s="94"/>
      <c r="AI709" s="18"/>
      <c r="AJ709" s="18"/>
      <c r="AK709" s="18"/>
      <c r="AL709" s="18"/>
      <c r="AM709" s="18"/>
      <c r="AN709" s="18"/>
    </row>
    <row r="710" spans="2:40" ht="15" customHeight="1">
      <c r="B710" s="25"/>
      <c r="C710" s="23"/>
      <c r="D710" s="33"/>
      <c r="E710" s="23"/>
      <c r="F710" s="16"/>
      <c r="G710" s="16"/>
      <c r="H710" s="16"/>
      <c r="I710" s="16"/>
      <c r="J710" s="16"/>
      <c r="K710" s="16"/>
      <c r="L710" s="37"/>
      <c r="M710" s="16"/>
      <c r="N710" s="128"/>
      <c r="O710" s="16"/>
      <c r="P710" s="16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  <c r="AB710" s="94"/>
      <c r="AC710" s="94"/>
      <c r="AD710" s="94"/>
      <c r="AE710" s="94"/>
      <c r="AF710" s="94"/>
      <c r="AG710" s="94"/>
      <c r="AH710" s="94"/>
      <c r="AI710" s="18"/>
      <c r="AJ710" s="18"/>
      <c r="AK710" s="18"/>
      <c r="AL710" s="18"/>
      <c r="AM710" s="18"/>
      <c r="AN710" s="18"/>
    </row>
    <row r="711" spans="2:40" ht="15" customHeight="1">
      <c r="B711" s="25"/>
      <c r="C711" s="23"/>
      <c r="D711" s="33"/>
      <c r="E711" s="23"/>
      <c r="F711" s="16"/>
      <c r="G711" s="16"/>
      <c r="H711" s="16"/>
      <c r="I711" s="16"/>
      <c r="J711" s="16"/>
      <c r="K711" s="16"/>
      <c r="L711" s="37"/>
      <c r="M711" s="16"/>
      <c r="N711" s="128"/>
      <c r="O711" s="16"/>
      <c r="P711" s="16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  <c r="AB711" s="94"/>
      <c r="AC711" s="94"/>
      <c r="AD711" s="94"/>
      <c r="AE711" s="94"/>
      <c r="AF711" s="94"/>
      <c r="AG711" s="94"/>
      <c r="AH711" s="94"/>
      <c r="AI711" s="18"/>
      <c r="AJ711" s="18"/>
      <c r="AK711" s="18"/>
      <c r="AL711" s="18"/>
      <c r="AM711" s="18"/>
      <c r="AN711" s="18"/>
    </row>
    <row r="712" spans="2:40" ht="15" customHeight="1">
      <c r="B712" s="25"/>
      <c r="C712" s="18"/>
      <c r="D712" s="33"/>
      <c r="E712" s="33"/>
      <c r="F712" s="37"/>
      <c r="G712" s="37"/>
      <c r="H712" s="16"/>
      <c r="I712" s="16"/>
      <c r="J712" s="16"/>
      <c r="K712" s="16"/>
      <c r="L712" s="37"/>
      <c r="M712" s="16"/>
      <c r="N712" s="128"/>
      <c r="O712" s="16"/>
      <c r="P712" s="16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  <c r="AB712" s="94"/>
      <c r="AC712" s="94"/>
      <c r="AD712" s="94"/>
      <c r="AE712" s="94"/>
      <c r="AF712" s="94"/>
      <c r="AG712" s="94"/>
      <c r="AH712" s="94"/>
      <c r="AI712" s="18"/>
      <c r="AJ712" s="18"/>
      <c r="AK712" s="18"/>
      <c r="AL712" s="18"/>
      <c r="AM712" s="18"/>
      <c r="AN712" s="18"/>
    </row>
    <row r="713" spans="2:40" ht="15" customHeight="1">
      <c r="B713" s="78"/>
      <c r="C713" s="20"/>
      <c r="D713" s="30"/>
      <c r="E713" s="20"/>
      <c r="F713" s="21"/>
      <c r="G713" s="31"/>
      <c r="H713" s="32"/>
      <c r="I713" s="32"/>
      <c r="J713" s="32"/>
      <c r="K713" s="21"/>
      <c r="L713" s="22"/>
      <c r="M713" s="21"/>
      <c r="N713" s="128"/>
      <c r="O713" s="21"/>
      <c r="P713" s="21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  <c r="AB713" s="94"/>
      <c r="AC713" s="94"/>
      <c r="AD713" s="94"/>
      <c r="AE713" s="94"/>
      <c r="AF713" s="94"/>
      <c r="AG713" s="94"/>
      <c r="AH713" s="94"/>
      <c r="AI713" s="18"/>
      <c r="AJ713" s="18"/>
      <c r="AK713" s="18"/>
      <c r="AL713" s="18"/>
      <c r="AM713" s="18"/>
      <c r="AN713" s="18"/>
    </row>
    <row r="714" spans="2:40" ht="15" customHeight="1">
      <c r="B714" s="25"/>
      <c r="C714" s="23"/>
      <c r="D714" s="57"/>
      <c r="E714" s="23"/>
      <c r="F714" s="16"/>
      <c r="G714" s="16"/>
      <c r="H714" s="16"/>
      <c r="I714" s="16"/>
      <c r="J714" s="16"/>
      <c r="K714" s="16"/>
      <c r="L714" s="16"/>
      <c r="M714" s="16"/>
      <c r="N714" s="128"/>
      <c r="O714" s="16"/>
      <c r="P714" s="16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  <c r="AB714" s="94"/>
      <c r="AC714" s="94"/>
      <c r="AD714" s="94"/>
      <c r="AE714" s="94"/>
      <c r="AF714" s="94"/>
      <c r="AG714" s="94"/>
      <c r="AH714" s="94"/>
      <c r="AI714" s="18"/>
      <c r="AJ714" s="18"/>
      <c r="AK714" s="18"/>
      <c r="AL714" s="18"/>
      <c r="AM714" s="18"/>
      <c r="AN714" s="18"/>
    </row>
    <row r="715" spans="2:40" ht="15" customHeight="1">
      <c r="B715" s="25"/>
      <c r="C715" s="18"/>
      <c r="D715" s="38"/>
      <c r="E715" s="18"/>
      <c r="F715" s="19"/>
      <c r="G715" s="19"/>
      <c r="H715" s="19"/>
      <c r="I715" s="19"/>
      <c r="J715" s="19"/>
      <c r="K715" s="19"/>
      <c r="L715" s="19"/>
      <c r="M715" s="19"/>
      <c r="N715" s="128"/>
      <c r="O715" s="19"/>
      <c r="P715" s="19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  <c r="AB715" s="94"/>
      <c r="AC715" s="94"/>
      <c r="AD715" s="94"/>
      <c r="AE715" s="94"/>
      <c r="AF715" s="94"/>
      <c r="AG715" s="94"/>
      <c r="AH715" s="94"/>
      <c r="AI715" s="18"/>
      <c r="AJ715" s="18"/>
      <c r="AK715" s="18"/>
      <c r="AL715" s="18"/>
      <c r="AM715" s="18"/>
      <c r="AN715" s="18"/>
    </row>
    <row r="716" spans="2:40" ht="15" customHeight="1">
      <c r="B716" s="25"/>
      <c r="C716" s="18"/>
      <c r="D716" s="38"/>
      <c r="E716" s="18"/>
      <c r="F716" s="19"/>
      <c r="G716" s="19"/>
      <c r="H716" s="19"/>
      <c r="I716" s="19"/>
      <c r="J716" s="19"/>
      <c r="K716" s="19"/>
      <c r="L716" s="19"/>
      <c r="M716" s="19"/>
      <c r="N716" s="128"/>
      <c r="O716" s="19"/>
      <c r="P716" s="19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  <c r="AB716" s="94"/>
      <c r="AC716" s="94"/>
      <c r="AD716" s="94"/>
      <c r="AE716" s="94"/>
      <c r="AF716" s="94"/>
      <c r="AG716" s="94"/>
      <c r="AH716" s="94"/>
      <c r="AI716" s="18"/>
      <c r="AJ716" s="18"/>
      <c r="AK716" s="18"/>
      <c r="AL716" s="18"/>
      <c r="AM716" s="18"/>
      <c r="AN716" s="18"/>
    </row>
    <row r="717" spans="2:40" ht="15" customHeight="1">
      <c r="B717" s="25"/>
      <c r="C717" s="18"/>
      <c r="D717" s="38"/>
      <c r="E717" s="18"/>
      <c r="F717" s="19"/>
      <c r="G717" s="19"/>
      <c r="H717" s="19"/>
      <c r="I717" s="19"/>
      <c r="J717" s="19"/>
      <c r="K717" s="19"/>
      <c r="L717" s="19"/>
      <c r="M717" s="19"/>
      <c r="N717" s="128"/>
      <c r="O717" s="19"/>
      <c r="P717" s="19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  <c r="AB717" s="94"/>
      <c r="AC717" s="94"/>
      <c r="AD717" s="94"/>
      <c r="AE717" s="94"/>
      <c r="AF717" s="94"/>
      <c r="AG717" s="94"/>
      <c r="AH717" s="94"/>
      <c r="AI717" s="18"/>
      <c r="AJ717" s="18"/>
      <c r="AK717" s="18"/>
      <c r="AL717" s="18"/>
      <c r="AM717" s="18"/>
      <c r="AN717" s="18"/>
    </row>
    <row r="718" spans="2:40" ht="15" customHeight="1">
      <c r="B718" s="76"/>
      <c r="C718" s="18"/>
      <c r="D718" s="38"/>
      <c r="E718" s="18"/>
      <c r="F718" s="19"/>
      <c r="G718" s="19"/>
      <c r="H718" s="19"/>
      <c r="I718" s="19"/>
      <c r="J718" s="19"/>
      <c r="K718" s="19"/>
      <c r="L718" s="19"/>
      <c r="M718" s="19"/>
      <c r="N718" s="128"/>
      <c r="O718" s="19"/>
      <c r="P718" s="19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  <c r="AB718" s="94"/>
      <c r="AC718" s="94"/>
      <c r="AD718" s="94"/>
      <c r="AE718" s="94"/>
      <c r="AF718" s="94"/>
      <c r="AG718" s="94"/>
      <c r="AH718" s="94"/>
      <c r="AI718" s="18"/>
      <c r="AJ718" s="18"/>
      <c r="AK718" s="18"/>
      <c r="AL718" s="18"/>
      <c r="AM718" s="18"/>
      <c r="AN718" s="18"/>
    </row>
    <row r="719" spans="2:40" ht="15" customHeight="1">
      <c r="B719" s="25"/>
      <c r="C719" s="18"/>
      <c r="D719" s="57"/>
      <c r="E719" s="23"/>
      <c r="F719" s="16"/>
      <c r="G719" s="16"/>
      <c r="H719" s="16"/>
      <c r="I719" s="16"/>
      <c r="J719" s="16"/>
      <c r="K719" s="16"/>
      <c r="L719" s="16"/>
      <c r="M719" s="16"/>
      <c r="N719" s="128"/>
      <c r="O719" s="16"/>
      <c r="P719" s="16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  <c r="AB719" s="94"/>
      <c r="AC719" s="94"/>
      <c r="AD719" s="94"/>
      <c r="AE719" s="94"/>
      <c r="AF719" s="94"/>
      <c r="AG719" s="94"/>
      <c r="AH719" s="94"/>
      <c r="AI719" s="18"/>
      <c r="AJ719" s="18"/>
      <c r="AK719" s="18"/>
      <c r="AL719" s="18"/>
      <c r="AM719" s="18"/>
      <c r="AN719" s="18"/>
    </row>
    <row r="720" spans="2:40" ht="15" customHeight="1">
      <c r="B720" s="25"/>
      <c r="C720" s="18"/>
      <c r="D720" s="38"/>
      <c r="E720" s="18"/>
      <c r="F720" s="19"/>
      <c r="G720" s="19"/>
      <c r="H720" s="19"/>
      <c r="I720" s="19"/>
      <c r="J720" s="19"/>
      <c r="K720" s="19"/>
      <c r="L720" s="19"/>
      <c r="M720" s="19"/>
      <c r="N720" s="128"/>
      <c r="O720" s="19"/>
      <c r="P720" s="19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  <c r="AB720" s="94"/>
      <c r="AC720" s="94"/>
      <c r="AD720" s="94"/>
      <c r="AE720" s="94"/>
      <c r="AF720" s="94"/>
      <c r="AG720" s="94"/>
      <c r="AH720" s="94"/>
      <c r="AI720" s="18"/>
      <c r="AJ720" s="18"/>
      <c r="AK720" s="18"/>
      <c r="AL720" s="18"/>
      <c r="AM720" s="18"/>
      <c r="AN720" s="18"/>
    </row>
    <row r="721" spans="2:40" ht="15" customHeight="1">
      <c r="B721" s="25"/>
      <c r="C721" s="23"/>
      <c r="D721" s="57"/>
      <c r="E721" s="23"/>
      <c r="F721" s="16"/>
      <c r="G721" s="16"/>
      <c r="H721" s="16"/>
      <c r="I721" s="16"/>
      <c r="J721" s="16"/>
      <c r="K721" s="16"/>
      <c r="L721" s="16"/>
      <c r="M721" s="16"/>
      <c r="N721" s="128"/>
      <c r="O721" s="16"/>
      <c r="P721" s="16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  <c r="AB721" s="94"/>
      <c r="AC721" s="94"/>
      <c r="AD721" s="94"/>
      <c r="AE721" s="94"/>
      <c r="AF721" s="94"/>
      <c r="AG721" s="94"/>
      <c r="AH721" s="94"/>
      <c r="AI721" s="18"/>
      <c r="AJ721" s="18"/>
      <c r="AK721" s="18"/>
      <c r="AL721" s="18"/>
      <c r="AM721" s="18"/>
      <c r="AN721" s="18"/>
    </row>
    <row r="722" spans="2:40" ht="15" customHeight="1">
      <c r="B722" s="25"/>
      <c r="C722" s="18"/>
      <c r="D722" s="38"/>
      <c r="E722" s="18"/>
      <c r="F722" s="19"/>
      <c r="G722" s="19"/>
      <c r="H722" s="19"/>
      <c r="I722" s="19"/>
      <c r="J722" s="19"/>
      <c r="K722" s="19"/>
      <c r="L722" s="19"/>
      <c r="M722" s="19"/>
      <c r="N722" s="128"/>
      <c r="O722" s="19"/>
      <c r="P722" s="19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  <c r="AB722" s="94"/>
      <c r="AC722" s="94"/>
      <c r="AD722" s="94"/>
      <c r="AE722" s="94"/>
      <c r="AF722" s="94"/>
      <c r="AG722" s="94"/>
      <c r="AH722" s="94"/>
      <c r="AI722" s="18"/>
      <c r="AJ722" s="18"/>
      <c r="AK722" s="18"/>
      <c r="AL722" s="18"/>
      <c r="AM722" s="18"/>
      <c r="AN722" s="18"/>
    </row>
    <row r="723" spans="2:40" ht="15" customHeight="1">
      <c r="B723" s="76"/>
      <c r="C723" s="18"/>
      <c r="D723" s="38"/>
      <c r="E723" s="18"/>
      <c r="F723" s="19"/>
      <c r="G723" s="19"/>
      <c r="H723" s="19"/>
      <c r="I723" s="19"/>
      <c r="J723" s="19"/>
      <c r="K723" s="19"/>
      <c r="L723" s="19"/>
      <c r="M723" s="19"/>
      <c r="N723" s="128"/>
      <c r="O723" s="19"/>
      <c r="P723" s="19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  <c r="AB723" s="94"/>
      <c r="AC723" s="94"/>
      <c r="AD723" s="94"/>
      <c r="AE723" s="94"/>
      <c r="AF723" s="94"/>
      <c r="AG723" s="94"/>
      <c r="AH723" s="94"/>
      <c r="AI723" s="18"/>
      <c r="AJ723" s="18"/>
      <c r="AK723" s="18"/>
      <c r="AL723" s="18"/>
      <c r="AM723" s="18"/>
      <c r="AN723" s="18"/>
    </row>
    <row r="724" spans="2:40" ht="15" customHeight="1">
      <c r="B724" s="25"/>
      <c r="C724" s="23"/>
      <c r="D724" s="23"/>
      <c r="E724" s="23"/>
      <c r="F724" s="16"/>
      <c r="G724" s="16"/>
      <c r="H724" s="16"/>
      <c r="I724" s="16"/>
      <c r="J724" s="16"/>
      <c r="K724" s="16"/>
      <c r="L724" s="16"/>
      <c r="M724" s="16"/>
      <c r="N724" s="128"/>
      <c r="O724" s="16"/>
      <c r="P724" s="16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  <c r="AB724" s="94"/>
      <c r="AC724" s="94"/>
      <c r="AD724" s="94"/>
      <c r="AE724" s="94"/>
      <c r="AF724" s="94"/>
      <c r="AG724" s="94"/>
      <c r="AH724" s="94"/>
      <c r="AI724" s="18"/>
      <c r="AJ724" s="18"/>
      <c r="AK724" s="18"/>
      <c r="AL724" s="18"/>
      <c r="AM724" s="18"/>
      <c r="AN724" s="18"/>
    </row>
    <row r="725" spans="2:40" ht="15" customHeight="1">
      <c r="B725" s="25"/>
      <c r="C725" s="23"/>
      <c r="D725" s="23"/>
      <c r="E725" s="23"/>
      <c r="F725" s="16"/>
      <c r="G725" s="16"/>
      <c r="H725" s="16"/>
      <c r="I725" s="16"/>
      <c r="J725" s="16"/>
      <c r="K725" s="16"/>
      <c r="L725" s="16"/>
      <c r="M725" s="16"/>
      <c r="N725" s="128"/>
      <c r="O725" s="16"/>
      <c r="P725" s="16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  <c r="AB725" s="94"/>
      <c r="AC725" s="94"/>
      <c r="AD725" s="94"/>
      <c r="AE725" s="94"/>
      <c r="AF725" s="94"/>
      <c r="AG725" s="94"/>
      <c r="AH725" s="94"/>
      <c r="AI725" s="18"/>
      <c r="AJ725" s="18"/>
      <c r="AK725" s="18"/>
      <c r="AL725" s="18"/>
      <c r="AM725" s="18"/>
      <c r="AN725" s="18"/>
    </row>
    <row r="726" spans="2:40" ht="15" customHeight="1">
      <c r="B726" s="25"/>
      <c r="C726" s="23"/>
      <c r="D726" s="23"/>
      <c r="E726" s="23"/>
      <c r="F726" s="29"/>
      <c r="G726" s="29"/>
      <c r="H726" s="16"/>
      <c r="I726" s="16"/>
      <c r="J726" s="16"/>
      <c r="K726" s="16"/>
      <c r="L726" s="16"/>
      <c r="M726" s="16"/>
      <c r="N726" s="128"/>
      <c r="O726" s="16"/>
      <c r="P726" s="16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  <c r="AB726" s="94"/>
      <c r="AC726" s="94"/>
      <c r="AD726" s="94"/>
      <c r="AE726" s="94"/>
      <c r="AF726" s="94"/>
      <c r="AG726" s="94"/>
      <c r="AH726" s="94"/>
      <c r="AI726" s="18"/>
      <c r="AJ726" s="18"/>
      <c r="AK726" s="18"/>
      <c r="AL726" s="18"/>
      <c r="AM726" s="18"/>
      <c r="AN726" s="18"/>
    </row>
    <row r="727" spans="2:40" ht="15" customHeight="1">
      <c r="B727" s="25"/>
      <c r="C727" s="23"/>
      <c r="D727" s="23"/>
      <c r="E727" s="23"/>
      <c r="F727" s="29"/>
      <c r="G727" s="29"/>
      <c r="H727" s="16"/>
      <c r="I727" s="16"/>
      <c r="J727" s="16"/>
      <c r="K727" s="16"/>
      <c r="L727" s="16"/>
      <c r="M727" s="16"/>
      <c r="N727" s="128"/>
      <c r="O727" s="16"/>
      <c r="P727" s="16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  <c r="AB727" s="94"/>
      <c r="AC727" s="94"/>
      <c r="AD727" s="94"/>
      <c r="AE727" s="94"/>
      <c r="AF727" s="94"/>
      <c r="AG727" s="94"/>
      <c r="AH727" s="94"/>
      <c r="AI727" s="18"/>
      <c r="AJ727" s="18"/>
      <c r="AK727" s="18"/>
      <c r="AL727" s="18"/>
      <c r="AM727" s="18"/>
      <c r="AN727" s="18"/>
    </row>
    <row r="728" spans="2:40" ht="15" customHeight="1">
      <c r="B728" s="25"/>
      <c r="C728" s="23"/>
      <c r="D728" s="23"/>
      <c r="E728" s="23"/>
      <c r="F728" s="29"/>
      <c r="G728" s="29"/>
      <c r="H728" s="16"/>
      <c r="I728" s="16"/>
      <c r="J728" s="16"/>
      <c r="K728" s="16"/>
      <c r="L728" s="16"/>
      <c r="M728" s="16"/>
      <c r="N728" s="128"/>
      <c r="O728" s="16"/>
      <c r="P728" s="16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  <c r="AB728" s="94"/>
      <c r="AC728" s="94"/>
      <c r="AD728" s="94"/>
      <c r="AE728" s="94"/>
      <c r="AF728" s="94"/>
      <c r="AG728" s="94"/>
      <c r="AH728" s="94"/>
      <c r="AI728" s="18"/>
      <c r="AJ728" s="18"/>
      <c r="AK728" s="18"/>
      <c r="AL728" s="18"/>
      <c r="AM728" s="18"/>
      <c r="AN728" s="18"/>
    </row>
    <row r="729" spans="2:40" ht="15" customHeight="1">
      <c r="B729" s="25"/>
      <c r="C729" s="23"/>
      <c r="D729" s="23"/>
      <c r="E729" s="23"/>
      <c r="F729" s="29"/>
      <c r="G729" s="29"/>
      <c r="H729" s="16"/>
      <c r="I729" s="16"/>
      <c r="J729" s="16"/>
      <c r="K729" s="16"/>
      <c r="L729" s="16"/>
      <c r="M729" s="16"/>
      <c r="N729" s="128"/>
      <c r="O729" s="16"/>
      <c r="P729" s="16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  <c r="AB729" s="94"/>
      <c r="AC729" s="94"/>
      <c r="AD729" s="94"/>
      <c r="AE729" s="94"/>
      <c r="AF729" s="94"/>
      <c r="AG729" s="94"/>
      <c r="AH729" s="94"/>
      <c r="AI729" s="18"/>
      <c r="AJ729" s="18"/>
      <c r="AK729" s="18"/>
      <c r="AL729" s="18"/>
      <c r="AM729" s="18"/>
      <c r="AN729" s="18"/>
    </row>
    <row r="730" spans="2:40" ht="15" customHeight="1">
      <c r="B730" s="25"/>
      <c r="C730" s="23"/>
      <c r="D730" s="30"/>
      <c r="E730" s="20"/>
      <c r="F730" s="21"/>
      <c r="G730" s="31"/>
      <c r="H730" s="32"/>
      <c r="I730" s="32"/>
      <c r="J730" s="32"/>
      <c r="K730" s="21"/>
      <c r="L730" s="22"/>
      <c r="M730" s="21"/>
      <c r="N730" s="128"/>
      <c r="O730" s="21"/>
      <c r="P730" s="21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  <c r="AB730" s="94"/>
      <c r="AC730" s="94"/>
      <c r="AD730" s="94"/>
      <c r="AE730" s="94"/>
      <c r="AF730" s="94"/>
      <c r="AG730" s="94"/>
      <c r="AH730" s="94"/>
      <c r="AI730" s="18"/>
      <c r="AJ730" s="18"/>
      <c r="AK730" s="18"/>
      <c r="AL730" s="18"/>
      <c r="AM730" s="18"/>
      <c r="AN730" s="18"/>
    </row>
    <row r="731" spans="2:40" ht="15" customHeight="1">
      <c r="B731" s="25"/>
      <c r="C731" s="23"/>
      <c r="D731" s="30"/>
      <c r="E731" s="20"/>
      <c r="F731" s="21"/>
      <c r="G731" s="31"/>
      <c r="H731" s="32"/>
      <c r="I731" s="32"/>
      <c r="J731" s="32"/>
      <c r="K731" s="21"/>
      <c r="L731" s="22"/>
      <c r="M731" s="21"/>
      <c r="N731" s="128"/>
      <c r="O731" s="21"/>
      <c r="P731" s="21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  <c r="AB731" s="94"/>
      <c r="AC731" s="94"/>
      <c r="AD731" s="94"/>
      <c r="AE731" s="94"/>
      <c r="AF731" s="94"/>
      <c r="AG731" s="94"/>
      <c r="AH731" s="94"/>
      <c r="AI731" s="18"/>
      <c r="AJ731" s="18"/>
      <c r="AK731" s="18"/>
      <c r="AL731" s="18"/>
      <c r="AM731" s="18"/>
      <c r="AN731" s="18"/>
    </row>
    <row r="732" spans="2:40" ht="15" customHeight="1">
      <c r="B732" s="25"/>
      <c r="C732" s="23"/>
      <c r="D732" s="23"/>
      <c r="E732" s="23"/>
      <c r="F732" s="29"/>
      <c r="G732" s="29"/>
      <c r="H732" s="16"/>
      <c r="I732" s="16"/>
      <c r="J732" s="16"/>
      <c r="K732" s="16"/>
      <c r="L732" s="16"/>
      <c r="M732" s="16"/>
      <c r="N732" s="128"/>
      <c r="O732" s="16"/>
      <c r="P732" s="16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  <c r="AB732" s="94"/>
      <c r="AC732" s="94"/>
      <c r="AD732" s="94"/>
      <c r="AE732" s="94"/>
      <c r="AF732" s="94"/>
      <c r="AG732" s="94"/>
      <c r="AH732" s="94"/>
      <c r="AI732" s="18"/>
      <c r="AJ732" s="18"/>
      <c r="AK732" s="18"/>
      <c r="AL732" s="18"/>
      <c r="AM732" s="18"/>
      <c r="AN732" s="18"/>
    </row>
    <row r="733" spans="2:40" ht="15" customHeight="1">
      <c r="B733" s="25"/>
      <c r="C733" s="23"/>
      <c r="D733" s="23"/>
      <c r="E733" s="23"/>
      <c r="F733" s="29"/>
      <c r="G733" s="29"/>
      <c r="H733" s="16"/>
      <c r="I733" s="16"/>
      <c r="J733" s="16"/>
      <c r="K733" s="16"/>
      <c r="L733" s="16"/>
      <c r="M733" s="16"/>
      <c r="N733" s="128"/>
      <c r="O733" s="16"/>
      <c r="P733" s="16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  <c r="AB733" s="94"/>
      <c r="AC733" s="94"/>
      <c r="AD733" s="94"/>
      <c r="AE733" s="94"/>
      <c r="AF733" s="94"/>
      <c r="AG733" s="94"/>
      <c r="AH733" s="94"/>
      <c r="AI733" s="18"/>
      <c r="AJ733" s="18"/>
      <c r="AK733" s="18"/>
      <c r="AL733" s="18"/>
      <c r="AM733" s="18"/>
      <c r="AN733" s="18"/>
    </row>
    <row r="734" spans="2:40" ht="15" customHeight="1">
      <c r="B734" s="25"/>
      <c r="C734" s="23"/>
      <c r="D734" s="23"/>
      <c r="E734" s="23"/>
      <c r="F734" s="29"/>
      <c r="G734" s="29"/>
      <c r="H734" s="16"/>
      <c r="I734" s="16"/>
      <c r="J734" s="16"/>
      <c r="K734" s="16"/>
      <c r="L734" s="16"/>
      <c r="M734" s="16"/>
      <c r="N734" s="128"/>
      <c r="O734" s="16"/>
      <c r="P734" s="16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  <c r="AB734" s="94"/>
      <c r="AC734" s="94"/>
      <c r="AD734" s="94"/>
      <c r="AE734" s="94"/>
      <c r="AF734" s="94"/>
      <c r="AG734" s="94"/>
      <c r="AH734" s="94"/>
      <c r="AI734" s="18"/>
      <c r="AJ734" s="18"/>
      <c r="AK734" s="18"/>
      <c r="AL734" s="18"/>
      <c r="AM734" s="18"/>
      <c r="AN734" s="18"/>
    </row>
    <row r="735" spans="2:40" ht="15" customHeight="1">
      <c r="B735" s="25"/>
      <c r="C735" s="23"/>
      <c r="D735" s="23"/>
      <c r="E735" s="23"/>
      <c r="F735" s="16"/>
      <c r="G735" s="16"/>
      <c r="H735" s="16"/>
      <c r="I735" s="16"/>
      <c r="J735" s="16"/>
      <c r="K735" s="16"/>
      <c r="L735" s="16"/>
      <c r="M735" s="16"/>
      <c r="N735" s="128"/>
      <c r="O735" s="16"/>
      <c r="P735" s="16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  <c r="AB735" s="94"/>
      <c r="AC735" s="94"/>
      <c r="AD735" s="94"/>
      <c r="AE735" s="94"/>
      <c r="AF735" s="94"/>
      <c r="AG735" s="94"/>
      <c r="AH735" s="94"/>
      <c r="AI735" s="18"/>
      <c r="AJ735" s="18"/>
      <c r="AK735" s="18"/>
      <c r="AL735" s="18"/>
      <c r="AM735" s="18"/>
      <c r="AN735" s="18"/>
    </row>
    <row r="736" spans="2:40" ht="15" customHeight="1">
      <c r="B736" s="25"/>
      <c r="C736" s="23"/>
      <c r="D736" s="23"/>
      <c r="E736" s="23"/>
      <c r="F736" s="29"/>
      <c r="G736" s="29"/>
      <c r="H736" s="16"/>
      <c r="I736" s="16"/>
      <c r="J736" s="16"/>
      <c r="K736" s="16"/>
      <c r="L736" s="16"/>
      <c r="M736" s="16"/>
      <c r="N736" s="128"/>
      <c r="O736" s="16"/>
      <c r="P736" s="16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  <c r="AB736" s="94"/>
      <c r="AC736" s="94"/>
      <c r="AD736" s="94"/>
      <c r="AE736" s="94"/>
      <c r="AF736" s="94"/>
      <c r="AG736" s="94"/>
      <c r="AH736" s="94"/>
      <c r="AI736" s="18"/>
      <c r="AJ736" s="18"/>
      <c r="AK736" s="18"/>
      <c r="AL736" s="18"/>
      <c r="AM736" s="18"/>
      <c r="AN736" s="18"/>
    </row>
    <row r="737" spans="2:40" ht="15" customHeight="1">
      <c r="B737" s="25"/>
      <c r="C737" s="23"/>
      <c r="D737" s="23"/>
      <c r="E737" s="23"/>
      <c r="F737" s="29"/>
      <c r="G737" s="29"/>
      <c r="H737" s="16"/>
      <c r="I737" s="16"/>
      <c r="J737" s="16"/>
      <c r="K737" s="16"/>
      <c r="L737" s="16"/>
      <c r="M737" s="16"/>
      <c r="N737" s="128"/>
      <c r="O737" s="16"/>
      <c r="P737" s="16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  <c r="AB737" s="94"/>
      <c r="AC737" s="94"/>
      <c r="AD737" s="94"/>
      <c r="AE737" s="94"/>
      <c r="AF737" s="94"/>
      <c r="AG737" s="94"/>
      <c r="AH737" s="94"/>
      <c r="AI737" s="18"/>
      <c r="AJ737" s="18"/>
      <c r="AK737" s="18"/>
      <c r="AL737" s="18"/>
      <c r="AM737" s="18"/>
      <c r="AN737" s="18"/>
    </row>
    <row r="738" spans="2:40" ht="15" customHeight="1">
      <c r="B738" s="25"/>
      <c r="C738" s="23"/>
      <c r="D738" s="23"/>
      <c r="E738" s="23"/>
      <c r="F738" s="29"/>
      <c r="G738" s="29"/>
      <c r="H738" s="16"/>
      <c r="I738" s="16"/>
      <c r="J738" s="16"/>
      <c r="K738" s="16"/>
      <c r="L738" s="16"/>
      <c r="M738" s="16"/>
      <c r="N738" s="128"/>
      <c r="O738" s="16"/>
      <c r="P738" s="16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  <c r="AB738" s="94"/>
      <c r="AC738" s="94"/>
      <c r="AD738" s="94"/>
      <c r="AE738" s="94"/>
      <c r="AF738" s="94"/>
      <c r="AG738" s="94"/>
      <c r="AH738" s="94"/>
      <c r="AI738" s="18"/>
      <c r="AJ738" s="18"/>
      <c r="AK738" s="18"/>
      <c r="AL738" s="18"/>
      <c r="AM738" s="18"/>
      <c r="AN738" s="18"/>
    </row>
    <row r="739" spans="2:40" ht="15" customHeight="1">
      <c r="B739" s="25"/>
      <c r="C739" s="23"/>
      <c r="D739" s="23"/>
      <c r="E739" s="23"/>
      <c r="F739" s="29"/>
      <c r="G739" s="29"/>
      <c r="H739" s="16"/>
      <c r="I739" s="16"/>
      <c r="J739" s="16"/>
      <c r="K739" s="16"/>
      <c r="L739" s="16"/>
      <c r="M739" s="16"/>
      <c r="N739" s="128"/>
      <c r="O739" s="16"/>
      <c r="P739" s="16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  <c r="AB739" s="94"/>
      <c r="AC739" s="94"/>
      <c r="AD739" s="94"/>
      <c r="AE739" s="94"/>
      <c r="AF739" s="94"/>
      <c r="AG739" s="94"/>
      <c r="AH739" s="94"/>
      <c r="AI739" s="18"/>
      <c r="AJ739" s="18"/>
      <c r="AK739" s="18"/>
      <c r="AL739" s="18"/>
      <c r="AM739" s="18"/>
      <c r="AN739" s="18"/>
    </row>
    <row r="740" spans="2:40" ht="15" customHeight="1">
      <c r="B740" s="25"/>
      <c r="C740" s="23"/>
      <c r="D740" s="23"/>
      <c r="E740" s="23"/>
      <c r="F740" s="16"/>
      <c r="G740" s="16"/>
      <c r="H740" s="16"/>
      <c r="I740" s="16"/>
      <c r="J740" s="16"/>
      <c r="K740" s="16"/>
      <c r="L740" s="16"/>
      <c r="M740" s="16"/>
      <c r="N740" s="128"/>
      <c r="O740" s="16"/>
      <c r="P740" s="16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  <c r="AB740" s="94"/>
      <c r="AC740" s="94"/>
      <c r="AD740" s="94"/>
      <c r="AE740" s="94"/>
      <c r="AF740" s="94"/>
      <c r="AG740" s="94"/>
      <c r="AH740" s="94"/>
      <c r="AI740" s="18"/>
      <c r="AJ740" s="18"/>
      <c r="AK740" s="18"/>
      <c r="AL740" s="18"/>
      <c r="AM740" s="18"/>
      <c r="AN740" s="18"/>
    </row>
    <row r="741" spans="2:40" ht="15" customHeight="1">
      <c r="B741" s="25"/>
      <c r="C741" s="23"/>
      <c r="D741" s="23"/>
      <c r="E741" s="23"/>
      <c r="F741" s="29"/>
      <c r="G741" s="29"/>
      <c r="H741" s="16"/>
      <c r="I741" s="16"/>
      <c r="J741" s="16"/>
      <c r="K741" s="16"/>
      <c r="L741" s="16"/>
      <c r="M741" s="16"/>
      <c r="N741" s="128"/>
      <c r="O741" s="16"/>
      <c r="P741" s="16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  <c r="AB741" s="94"/>
      <c r="AC741" s="94"/>
      <c r="AD741" s="94"/>
      <c r="AE741" s="94"/>
      <c r="AF741" s="94"/>
      <c r="AG741" s="94"/>
      <c r="AH741" s="94"/>
      <c r="AI741" s="18"/>
      <c r="AJ741" s="18"/>
      <c r="AK741" s="18"/>
      <c r="AL741" s="18"/>
      <c r="AM741" s="18"/>
      <c r="AN741" s="18"/>
    </row>
    <row r="742" spans="2:40" ht="15" customHeight="1">
      <c r="B742" s="25"/>
      <c r="C742" s="23"/>
      <c r="D742" s="23"/>
      <c r="E742" s="23"/>
      <c r="F742" s="29"/>
      <c r="G742" s="29"/>
      <c r="H742" s="16"/>
      <c r="I742" s="16"/>
      <c r="J742" s="16"/>
      <c r="K742" s="16"/>
      <c r="L742" s="16"/>
      <c r="M742" s="16"/>
      <c r="N742" s="128"/>
      <c r="O742" s="16"/>
      <c r="P742" s="16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  <c r="AB742" s="94"/>
      <c r="AC742" s="94"/>
      <c r="AD742" s="94"/>
      <c r="AE742" s="94"/>
      <c r="AF742" s="94"/>
      <c r="AG742" s="94"/>
      <c r="AH742" s="94"/>
      <c r="AI742" s="18"/>
      <c r="AJ742" s="18"/>
      <c r="AK742" s="18"/>
      <c r="AL742" s="18"/>
      <c r="AM742" s="18"/>
      <c r="AN742" s="18"/>
    </row>
    <row r="743" spans="2:40" ht="15" customHeight="1">
      <c r="B743" s="25"/>
      <c r="C743" s="23"/>
      <c r="D743" s="23"/>
      <c r="E743" s="23"/>
      <c r="F743" s="16"/>
      <c r="G743" s="16"/>
      <c r="H743" s="16"/>
      <c r="I743" s="16"/>
      <c r="J743" s="16"/>
      <c r="K743" s="16"/>
      <c r="L743" s="16"/>
      <c r="M743" s="16"/>
      <c r="N743" s="128"/>
      <c r="O743" s="16"/>
      <c r="P743" s="16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  <c r="AB743" s="94"/>
      <c r="AC743" s="94"/>
      <c r="AD743" s="94"/>
      <c r="AE743" s="94"/>
      <c r="AF743" s="94"/>
      <c r="AG743" s="94"/>
      <c r="AH743" s="94"/>
      <c r="AI743" s="18"/>
      <c r="AJ743" s="18"/>
      <c r="AK743" s="18"/>
      <c r="AL743" s="18"/>
      <c r="AM743" s="18"/>
      <c r="AN743" s="18"/>
    </row>
    <row r="744" spans="2:40" ht="15" customHeight="1">
      <c r="B744" s="25"/>
      <c r="C744" s="23"/>
      <c r="D744" s="23"/>
      <c r="E744" s="23"/>
      <c r="F744" s="29"/>
      <c r="G744" s="29"/>
      <c r="H744" s="16"/>
      <c r="I744" s="16"/>
      <c r="J744" s="16"/>
      <c r="K744" s="16"/>
      <c r="L744" s="16"/>
      <c r="M744" s="16"/>
      <c r="N744" s="128"/>
      <c r="O744" s="16"/>
      <c r="P744" s="16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  <c r="AB744" s="94"/>
      <c r="AC744" s="94"/>
      <c r="AD744" s="94"/>
      <c r="AE744" s="94"/>
      <c r="AF744" s="94"/>
      <c r="AG744" s="94"/>
      <c r="AH744" s="94"/>
      <c r="AI744" s="18"/>
      <c r="AJ744" s="18"/>
      <c r="AK744" s="18"/>
      <c r="AL744" s="18"/>
      <c r="AM744" s="18"/>
      <c r="AN744" s="18"/>
    </row>
    <row r="745" spans="2:40" ht="15" customHeight="1">
      <c r="B745" s="25"/>
      <c r="C745" s="23"/>
      <c r="D745" s="23"/>
      <c r="E745" s="23"/>
      <c r="F745" s="29"/>
      <c r="G745" s="29"/>
      <c r="H745" s="16"/>
      <c r="I745" s="16"/>
      <c r="J745" s="16"/>
      <c r="K745" s="16"/>
      <c r="L745" s="16"/>
      <c r="M745" s="16"/>
      <c r="N745" s="128"/>
      <c r="O745" s="16"/>
      <c r="P745" s="16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  <c r="AB745" s="94"/>
      <c r="AC745" s="94"/>
      <c r="AD745" s="94"/>
      <c r="AE745" s="94"/>
      <c r="AF745" s="94"/>
      <c r="AG745" s="94"/>
      <c r="AH745" s="94"/>
      <c r="AI745" s="18"/>
      <c r="AJ745" s="18"/>
      <c r="AK745" s="18"/>
      <c r="AL745" s="18"/>
      <c r="AM745" s="18"/>
      <c r="AN745" s="18"/>
    </row>
    <row r="746" spans="2:40" ht="15" customHeight="1">
      <c r="B746" s="25"/>
      <c r="C746" s="23"/>
      <c r="D746" s="23"/>
      <c r="E746" s="23"/>
      <c r="F746" s="29"/>
      <c r="G746" s="29"/>
      <c r="H746" s="16"/>
      <c r="I746" s="16"/>
      <c r="J746" s="16"/>
      <c r="K746" s="16"/>
      <c r="L746" s="16"/>
      <c r="M746" s="16"/>
      <c r="N746" s="128"/>
      <c r="O746" s="16"/>
      <c r="P746" s="16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  <c r="AB746" s="94"/>
      <c r="AC746" s="94"/>
      <c r="AD746" s="94"/>
      <c r="AE746" s="94"/>
      <c r="AF746" s="94"/>
      <c r="AG746" s="94"/>
      <c r="AH746" s="94"/>
      <c r="AI746" s="18"/>
      <c r="AJ746" s="18"/>
      <c r="AK746" s="18"/>
      <c r="AL746" s="18"/>
      <c r="AM746" s="18"/>
      <c r="AN746" s="18"/>
    </row>
    <row r="747" spans="2:40" ht="15" customHeight="1">
      <c r="B747" s="25"/>
      <c r="C747" s="23"/>
      <c r="D747" s="23"/>
      <c r="E747" s="23"/>
      <c r="F747" s="29"/>
      <c r="G747" s="29"/>
      <c r="H747" s="16"/>
      <c r="I747" s="16"/>
      <c r="J747" s="16"/>
      <c r="K747" s="16"/>
      <c r="L747" s="16"/>
      <c r="M747" s="16"/>
      <c r="N747" s="128"/>
      <c r="O747" s="16"/>
      <c r="P747" s="16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  <c r="AB747" s="94"/>
      <c r="AC747" s="94"/>
      <c r="AD747" s="94"/>
      <c r="AE747" s="94"/>
      <c r="AF747" s="94"/>
      <c r="AG747" s="94"/>
      <c r="AH747" s="94"/>
      <c r="AI747" s="18"/>
      <c r="AJ747" s="18"/>
      <c r="AK747" s="18"/>
      <c r="AL747" s="18"/>
      <c r="AM747" s="18"/>
      <c r="AN747" s="18"/>
    </row>
    <row r="748" spans="2:40" ht="15" customHeight="1">
      <c r="B748" s="25"/>
      <c r="C748" s="23"/>
      <c r="D748" s="23"/>
      <c r="E748" s="23"/>
      <c r="F748" s="29"/>
      <c r="G748" s="29"/>
      <c r="H748" s="16"/>
      <c r="I748" s="16"/>
      <c r="J748" s="16"/>
      <c r="K748" s="16"/>
      <c r="L748" s="16"/>
      <c r="M748" s="16"/>
      <c r="N748" s="128"/>
      <c r="O748" s="16"/>
      <c r="P748" s="16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  <c r="AB748" s="94"/>
      <c r="AC748" s="94"/>
      <c r="AD748" s="94"/>
      <c r="AE748" s="94"/>
      <c r="AF748" s="94"/>
      <c r="AG748" s="94"/>
      <c r="AH748" s="94"/>
      <c r="AI748" s="18"/>
      <c r="AJ748" s="18"/>
      <c r="AK748" s="18"/>
      <c r="AL748" s="18"/>
      <c r="AM748" s="18"/>
      <c r="AN748" s="18"/>
    </row>
    <row r="749" spans="2:40" ht="15" customHeight="1">
      <c r="B749" s="25"/>
      <c r="C749" s="23"/>
      <c r="D749" s="23"/>
      <c r="E749" s="23"/>
      <c r="F749" s="29"/>
      <c r="G749" s="29"/>
      <c r="H749" s="16"/>
      <c r="I749" s="16"/>
      <c r="J749" s="16"/>
      <c r="K749" s="16"/>
      <c r="L749" s="16"/>
      <c r="M749" s="16"/>
      <c r="N749" s="128"/>
      <c r="O749" s="16"/>
      <c r="P749" s="16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  <c r="AB749" s="94"/>
      <c r="AC749" s="94"/>
      <c r="AD749" s="94"/>
      <c r="AE749" s="94"/>
      <c r="AF749" s="94"/>
      <c r="AG749" s="94"/>
      <c r="AH749" s="94"/>
      <c r="AI749" s="18"/>
      <c r="AJ749" s="18"/>
      <c r="AK749" s="18"/>
      <c r="AL749" s="18"/>
      <c r="AM749" s="18"/>
      <c r="AN749" s="18"/>
    </row>
    <row r="750" spans="2:40" ht="15" customHeight="1">
      <c r="B750" s="25"/>
      <c r="C750" s="23"/>
      <c r="D750" s="23"/>
      <c r="E750" s="23"/>
      <c r="F750" s="29"/>
      <c r="G750" s="29"/>
      <c r="H750" s="16"/>
      <c r="I750" s="16"/>
      <c r="J750" s="16"/>
      <c r="K750" s="16"/>
      <c r="L750" s="16"/>
      <c r="M750" s="16"/>
      <c r="N750" s="128"/>
      <c r="O750" s="16"/>
      <c r="P750" s="16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  <c r="AB750" s="94"/>
      <c r="AC750" s="94"/>
      <c r="AD750" s="94"/>
      <c r="AE750" s="94"/>
      <c r="AF750" s="94"/>
      <c r="AG750" s="94"/>
      <c r="AH750" s="94"/>
      <c r="AI750" s="18"/>
      <c r="AJ750" s="18"/>
      <c r="AK750" s="18"/>
      <c r="AL750" s="18"/>
      <c r="AM750" s="18"/>
      <c r="AN750" s="18"/>
    </row>
    <row r="751" spans="2:40" ht="15" customHeight="1">
      <c r="B751" s="25"/>
      <c r="C751" s="23"/>
      <c r="D751" s="23"/>
      <c r="E751" s="23"/>
      <c r="F751" s="29"/>
      <c r="G751" s="29"/>
      <c r="H751" s="16"/>
      <c r="I751" s="16"/>
      <c r="J751" s="16"/>
      <c r="K751" s="16"/>
      <c r="L751" s="16"/>
      <c r="M751" s="16"/>
      <c r="N751" s="128"/>
      <c r="O751" s="16"/>
      <c r="P751" s="16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  <c r="AB751" s="94"/>
      <c r="AC751" s="94"/>
      <c r="AD751" s="94"/>
      <c r="AE751" s="94"/>
      <c r="AF751" s="94"/>
      <c r="AG751" s="94"/>
      <c r="AH751" s="94"/>
      <c r="AI751" s="18"/>
      <c r="AJ751" s="18"/>
      <c r="AK751" s="18"/>
      <c r="AL751" s="18"/>
      <c r="AM751" s="18"/>
      <c r="AN751" s="18"/>
    </row>
    <row r="752" spans="2:40" ht="15" customHeight="1">
      <c r="B752" s="25"/>
      <c r="C752" s="23"/>
      <c r="D752" s="23"/>
      <c r="E752" s="23"/>
      <c r="F752" s="29"/>
      <c r="G752" s="29"/>
      <c r="H752" s="16"/>
      <c r="I752" s="16"/>
      <c r="J752" s="16"/>
      <c r="K752" s="16"/>
      <c r="L752" s="16"/>
      <c r="M752" s="16"/>
      <c r="N752" s="128"/>
      <c r="O752" s="16"/>
      <c r="P752" s="16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  <c r="AB752" s="94"/>
      <c r="AC752" s="94"/>
      <c r="AD752" s="94"/>
      <c r="AE752" s="94"/>
      <c r="AF752" s="94"/>
      <c r="AG752" s="94"/>
      <c r="AH752" s="94"/>
      <c r="AI752" s="18"/>
      <c r="AJ752" s="18"/>
      <c r="AK752" s="18"/>
      <c r="AL752" s="18"/>
      <c r="AM752" s="18"/>
      <c r="AN752" s="18"/>
    </row>
    <row r="753" spans="2:40" ht="15" customHeight="1">
      <c r="B753" s="25"/>
      <c r="C753" s="23"/>
      <c r="D753" s="23"/>
      <c r="E753" s="23"/>
      <c r="F753" s="29"/>
      <c r="G753" s="29"/>
      <c r="H753" s="16"/>
      <c r="I753" s="16"/>
      <c r="J753" s="16"/>
      <c r="K753" s="16"/>
      <c r="L753" s="16"/>
      <c r="M753" s="16"/>
      <c r="N753" s="128"/>
      <c r="O753" s="16"/>
      <c r="P753" s="16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  <c r="AB753" s="94"/>
      <c r="AC753" s="94"/>
      <c r="AD753" s="94"/>
      <c r="AE753" s="94"/>
      <c r="AF753" s="94"/>
      <c r="AG753" s="94"/>
      <c r="AH753" s="94"/>
      <c r="AI753" s="18"/>
      <c r="AJ753" s="18"/>
      <c r="AK753" s="18"/>
      <c r="AL753" s="18"/>
      <c r="AM753" s="18"/>
      <c r="AN753" s="18"/>
    </row>
    <row r="754" spans="2:40" ht="15" customHeight="1">
      <c r="B754" s="25"/>
      <c r="C754" s="23"/>
      <c r="D754" s="23"/>
      <c r="E754" s="23"/>
      <c r="F754" s="29"/>
      <c r="G754" s="29"/>
      <c r="H754" s="16"/>
      <c r="I754" s="16"/>
      <c r="J754" s="16"/>
      <c r="K754" s="16"/>
      <c r="L754" s="16"/>
      <c r="M754" s="16"/>
      <c r="N754" s="128"/>
      <c r="O754" s="16"/>
      <c r="P754" s="16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  <c r="AB754" s="94"/>
      <c r="AC754" s="94"/>
      <c r="AD754" s="94"/>
      <c r="AE754" s="94"/>
      <c r="AF754" s="94"/>
      <c r="AG754" s="94"/>
      <c r="AH754" s="94"/>
      <c r="AI754" s="18"/>
      <c r="AJ754" s="18"/>
      <c r="AK754" s="18"/>
      <c r="AL754" s="18"/>
      <c r="AM754" s="18"/>
      <c r="AN754" s="18"/>
    </row>
    <row r="755" spans="2:40" ht="15" customHeight="1">
      <c r="B755" s="25"/>
      <c r="C755" s="23"/>
      <c r="D755" s="23"/>
      <c r="E755" s="23"/>
      <c r="F755" s="29"/>
      <c r="G755" s="29"/>
      <c r="H755" s="16"/>
      <c r="I755" s="16"/>
      <c r="J755" s="16"/>
      <c r="K755" s="16"/>
      <c r="L755" s="16"/>
      <c r="M755" s="16"/>
      <c r="N755" s="128"/>
      <c r="O755" s="16"/>
      <c r="P755" s="16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  <c r="AB755" s="94"/>
      <c r="AC755" s="94"/>
      <c r="AD755" s="94"/>
      <c r="AE755" s="94"/>
      <c r="AF755" s="94"/>
      <c r="AG755" s="94"/>
      <c r="AH755" s="94"/>
      <c r="AI755" s="18"/>
      <c r="AJ755" s="18"/>
      <c r="AK755" s="18"/>
      <c r="AL755" s="18"/>
      <c r="AM755" s="18"/>
      <c r="AN755" s="18"/>
    </row>
    <row r="756" spans="2:40" ht="15" customHeight="1">
      <c r="B756" s="25"/>
      <c r="C756" s="23"/>
      <c r="D756" s="23"/>
      <c r="E756" s="23"/>
      <c r="F756" s="29"/>
      <c r="G756" s="29"/>
      <c r="H756" s="16"/>
      <c r="I756" s="16"/>
      <c r="J756" s="16"/>
      <c r="K756" s="16"/>
      <c r="L756" s="16"/>
      <c r="M756" s="16"/>
      <c r="N756" s="128"/>
      <c r="O756" s="16"/>
      <c r="P756" s="16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  <c r="AB756" s="94"/>
      <c r="AC756" s="94"/>
      <c r="AD756" s="94"/>
      <c r="AE756" s="94"/>
      <c r="AF756" s="94"/>
      <c r="AG756" s="94"/>
      <c r="AH756" s="94"/>
      <c r="AI756" s="18"/>
      <c r="AJ756" s="18"/>
      <c r="AK756" s="18"/>
      <c r="AL756" s="18"/>
      <c r="AM756" s="18"/>
      <c r="AN756" s="18"/>
    </row>
    <row r="757" spans="2:40" ht="15" customHeight="1">
      <c r="B757" s="25"/>
      <c r="C757" s="23"/>
      <c r="D757" s="23"/>
      <c r="E757" s="23"/>
      <c r="F757" s="29"/>
      <c r="G757" s="29"/>
      <c r="H757" s="16"/>
      <c r="I757" s="16"/>
      <c r="J757" s="16"/>
      <c r="K757" s="16"/>
      <c r="L757" s="16"/>
      <c r="M757" s="16"/>
      <c r="N757" s="128"/>
      <c r="O757" s="16"/>
      <c r="P757" s="16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  <c r="AB757" s="94"/>
      <c r="AC757" s="94"/>
      <c r="AD757" s="94"/>
      <c r="AE757" s="94"/>
      <c r="AF757" s="94"/>
      <c r="AG757" s="94"/>
      <c r="AH757" s="94"/>
      <c r="AI757" s="18"/>
      <c r="AJ757" s="18"/>
      <c r="AK757" s="18"/>
      <c r="AL757" s="18"/>
      <c r="AM757" s="18"/>
      <c r="AN757" s="18"/>
    </row>
    <row r="758" spans="2:40" ht="15" customHeight="1">
      <c r="B758" s="25"/>
      <c r="C758" s="23"/>
      <c r="D758" s="30"/>
      <c r="E758" s="20"/>
      <c r="F758" s="21"/>
      <c r="G758" s="31"/>
      <c r="H758" s="32"/>
      <c r="I758" s="32"/>
      <c r="J758" s="32"/>
      <c r="K758" s="21"/>
      <c r="L758" s="22"/>
      <c r="M758" s="21"/>
      <c r="N758" s="128"/>
      <c r="O758" s="21"/>
      <c r="P758" s="21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  <c r="AB758" s="94"/>
      <c r="AC758" s="94"/>
      <c r="AD758" s="94"/>
      <c r="AE758" s="94"/>
      <c r="AF758" s="94"/>
      <c r="AG758" s="94"/>
      <c r="AH758" s="94"/>
      <c r="AI758" s="18"/>
      <c r="AJ758" s="18"/>
      <c r="AK758" s="18"/>
      <c r="AL758" s="18"/>
      <c r="AM758" s="18"/>
      <c r="AN758" s="18"/>
    </row>
    <row r="759" spans="2:40" ht="15" customHeight="1">
      <c r="B759" s="25"/>
      <c r="C759" s="23"/>
      <c r="D759" s="23"/>
      <c r="E759" s="23"/>
      <c r="F759" s="29"/>
      <c r="G759" s="29"/>
      <c r="H759" s="16"/>
      <c r="I759" s="16"/>
      <c r="J759" s="16"/>
      <c r="K759" s="16"/>
      <c r="L759" s="16"/>
      <c r="M759" s="16"/>
      <c r="N759" s="128"/>
      <c r="O759" s="16"/>
      <c r="P759" s="16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  <c r="AB759" s="94"/>
      <c r="AC759" s="94"/>
      <c r="AD759" s="94"/>
      <c r="AE759" s="94"/>
      <c r="AF759" s="94"/>
      <c r="AG759" s="94"/>
      <c r="AH759" s="94"/>
      <c r="AI759" s="18"/>
      <c r="AJ759" s="18"/>
      <c r="AK759" s="18"/>
      <c r="AL759" s="18"/>
      <c r="AM759" s="18"/>
      <c r="AN759" s="18"/>
    </row>
    <row r="760" spans="2:40" ht="15" customHeight="1">
      <c r="B760" s="25"/>
      <c r="C760" s="23"/>
      <c r="D760" s="23"/>
      <c r="E760" s="23"/>
      <c r="F760" s="29"/>
      <c r="G760" s="29"/>
      <c r="H760" s="16"/>
      <c r="I760" s="16"/>
      <c r="J760" s="16"/>
      <c r="K760" s="16"/>
      <c r="L760" s="16"/>
      <c r="M760" s="16"/>
      <c r="N760" s="128"/>
      <c r="O760" s="16"/>
      <c r="P760" s="16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  <c r="AB760" s="94"/>
      <c r="AC760" s="94"/>
      <c r="AD760" s="94"/>
      <c r="AE760" s="94"/>
      <c r="AF760" s="94"/>
      <c r="AG760" s="94"/>
      <c r="AH760" s="94"/>
      <c r="AI760" s="18"/>
      <c r="AJ760" s="18"/>
      <c r="AK760" s="18"/>
      <c r="AL760" s="18"/>
      <c r="AM760" s="18"/>
      <c r="AN760" s="18"/>
    </row>
    <row r="761" spans="2:40" ht="15" customHeight="1">
      <c r="B761" s="25"/>
      <c r="C761" s="23"/>
      <c r="D761" s="23"/>
      <c r="E761" s="23"/>
      <c r="F761" s="29"/>
      <c r="G761" s="29"/>
      <c r="H761" s="16"/>
      <c r="I761" s="16"/>
      <c r="J761" s="16"/>
      <c r="K761" s="16"/>
      <c r="L761" s="16"/>
      <c r="M761" s="16"/>
      <c r="N761" s="128"/>
      <c r="O761" s="16"/>
      <c r="P761" s="16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  <c r="AB761" s="94"/>
      <c r="AC761" s="94"/>
      <c r="AD761" s="94"/>
      <c r="AE761" s="94"/>
      <c r="AF761" s="94"/>
      <c r="AG761" s="94"/>
      <c r="AH761" s="94"/>
      <c r="AI761" s="18"/>
      <c r="AJ761" s="18"/>
      <c r="AK761" s="18"/>
      <c r="AL761" s="18"/>
      <c r="AM761" s="18"/>
      <c r="AN761" s="18"/>
    </row>
    <row r="762" spans="2:40" ht="15" customHeight="1">
      <c r="B762" s="25"/>
      <c r="C762" s="23"/>
      <c r="D762" s="23"/>
      <c r="E762" s="23"/>
      <c r="F762" s="29"/>
      <c r="G762" s="29"/>
      <c r="H762" s="16"/>
      <c r="I762" s="16"/>
      <c r="J762" s="16"/>
      <c r="K762" s="16"/>
      <c r="L762" s="16"/>
      <c r="M762" s="16"/>
      <c r="N762" s="128"/>
      <c r="O762" s="16"/>
      <c r="P762" s="16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  <c r="AB762" s="94"/>
      <c r="AC762" s="94"/>
      <c r="AD762" s="94"/>
      <c r="AE762" s="94"/>
      <c r="AF762" s="94"/>
      <c r="AG762" s="94"/>
      <c r="AH762" s="94"/>
      <c r="AI762" s="18"/>
      <c r="AJ762" s="18"/>
      <c r="AK762" s="18"/>
      <c r="AL762" s="18"/>
      <c r="AM762" s="18"/>
      <c r="AN762" s="18"/>
    </row>
    <row r="763" spans="2:40" ht="15" customHeight="1">
      <c r="B763" s="25"/>
      <c r="C763" s="23"/>
      <c r="D763" s="23"/>
      <c r="E763" s="23"/>
      <c r="F763" s="29"/>
      <c r="G763" s="29"/>
      <c r="H763" s="16"/>
      <c r="I763" s="16"/>
      <c r="J763" s="16"/>
      <c r="K763" s="16"/>
      <c r="L763" s="16"/>
      <c r="M763" s="16"/>
      <c r="N763" s="128"/>
      <c r="O763" s="16"/>
      <c r="P763" s="16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  <c r="AB763" s="94"/>
      <c r="AC763" s="94"/>
      <c r="AD763" s="94"/>
      <c r="AE763" s="94"/>
      <c r="AF763" s="94"/>
      <c r="AG763" s="94"/>
      <c r="AH763" s="94"/>
      <c r="AI763" s="18"/>
      <c r="AJ763" s="18"/>
      <c r="AK763" s="18"/>
      <c r="AL763" s="18"/>
      <c r="AM763" s="18"/>
      <c r="AN763" s="18"/>
    </row>
    <row r="764" spans="2:40" ht="15" customHeight="1">
      <c r="B764" s="25"/>
      <c r="C764" s="23"/>
      <c r="D764" s="23"/>
      <c r="E764" s="23"/>
      <c r="F764" s="29"/>
      <c r="G764" s="29"/>
      <c r="H764" s="16"/>
      <c r="I764" s="16"/>
      <c r="J764" s="16"/>
      <c r="K764" s="16"/>
      <c r="L764" s="16"/>
      <c r="M764" s="16"/>
      <c r="N764" s="128"/>
      <c r="O764" s="16"/>
      <c r="P764" s="16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  <c r="AB764" s="94"/>
      <c r="AC764" s="94"/>
      <c r="AD764" s="94"/>
      <c r="AE764" s="94"/>
      <c r="AF764" s="94"/>
      <c r="AG764" s="94"/>
      <c r="AH764" s="94"/>
      <c r="AI764" s="18"/>
      <c r="AJ764" s="18"/>
      <c r="AK764" s="18"/>
      <c r="AL764" s="18"/>
      <c r="AM764" s="18"/>
      <c r="AN764" s="18"/>
    </row>
    <row r="765" spans="2:40" ht="15" customHeight="1">
      <c r="B765" s="25"/>
      <c r="C765" s="23"/>
      <c r="D765" s="23"/>
      <c r="E765" s="23"/>
      <c r="F765" s="29"/>
      <c r="G765" s="29"/>
      <c r="H765" s="16"/>
      <c r="I765" s="16"/>
      <c r="J765" s="16"/>
      <c r="K765" s="16"/>
      <c r="L765" s="16"/>
      <c r="M765" s="16"/>
      <c r="N765" s="128"/>
      <c r="O765" s="16"/>
      <c r="P765" s="16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  <c r="AB765" s="94"/>
      <c r="AC765" s="94"/>
      <c r="AD765" s="94"/>
      <c r="AE765" s="94"/>
      <c r="AF765" s="94"/>
      <c r="AG765" s="94"/>
      <c r="AH765" s="94"/>
      <c r="AI765" s="18"/>
      <c r="AJ765" s="18"/>
      <c r="AK765" s="18"/>
      <c r="AL765" s="18"/>
      <c r="AM765" s="18"/>
      <c r="AN765" s="18"/>
    </row>
    <row r="766" spans="2:40" ht="15" customHeight="1">
      <c r="B766" s="25"/>
      <c r="C766" s="23"/>
      <c r="D766" s="23"/>
      <c r="E766" s="23"/>
      <c r="F766" s="29"/>
      <c r="G766" s="29"/>
      <c r="H766" s="16"/>
      <c r="I766" s="16"/>
      <c r="J766" s="16"/>
      <c r="K766" s="16"/>
      <c r="L766" s="16"/>
      <c r="M766" s="16"/>
      <c r="N766" s="128"/>
      <c r="O766" s="16"/>
      <c r="P766" s="16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  <c r="AB766" s="94"/>
      <c r="AC766" s="94"/>
      <c r="AD766" s="94"/>
      <c r="AE766" s="94"/>
      <c r="AF766" s="94"/>
      <c r="AG766" s="94"/>
      <c r="AH766" s="94"/>
      <c r="AI766" s="18"/>
      <c r="AJ766" s="18"/>
      <c r="AK766" s="18"/>
      <c r="AL766" s="18"/>
      <c r="AM766" s="18"/>
      <c r="AN766" s="18"/>
    </row>
    <row r="767" spans="2:40" ht="15" customHeight="1">
      <c r="B767" s="25"/>
      <c r="C767" s="23"/>
      <c r="D767" s="23"/>
      <c r="E767" s="23"/>
      <c r="F767" s="16"/>
      <c r="G767" s="16"/>
      <c r="H767" s="16"/>
      <c r="I767" s="16"/>
      <c r="J767" s="16"/>
      <c r="K767" s="16"/>
      <c r="L767" s="16"/>
      <c r="M767" s="16"/>
      <c r="N767" s="128"/>
      <c r="O767" s="16"/>
      <c r="P767" s="16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  <c r="AB767" s="94"/>
      <c r="AC767" s="94"/>
      <c r="AD767" s="94"/>
      <c r="AE767" s="94"/>
      <c r="AF767" s="94"/>
      <c r="AG767" s="94"/>
      <c r="AH767" s="94"/>
      <c r="AI767" s="18"/>
      <c r="AJ767" s="18"/>
      <c r="AK767" s="18"/>
      <c r="AL767" s="18"/>
      <c r="AM767" s="18"/>
      <c r="AN767" s="18"/>
    </row>
    <row r="768" spans="2:40" ht="15" customHeight="1">
      <c r="B768" s="25"/>
      <c r="C768" s="23"/>
      <c r="D768" s="23"/>
      <c r="E768" s="23"/>
      <c r="F768" s="29"/>
      <c r="G768" s="29"/>
      <c r="H768" s="16"/>
      <c r="I768" s="16"/>
      <c r="J768" s="16"/>
      <c r="K768" s="16"/>
      <c r="L768" s="16"/>
      <c r="M768" s="16"/>
      <c r="N768" s="128"/>
      <c r="O768" s="16"/>
      <c r="P768" s="16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  <c r="AB768" s="94"/>
      <c r="AC768" s="94"/>
      <c r="AD768" s="94"/>
      <c r="AE768" s="94"/>
      <c r="AF768" s="94"/>
      <c r="AG768" s="94"/>
      <c r="AH768" s="94"/>
      <c r="AI768" s="18"/>
      <c r="AJ768" s="18"/>
      <c r="AK768" s="18"/>
      <c r="AL768" s="18"/>
      <c r="AM768" s="18"/>
      <c r="AN768" s="18"/>
    </row>
    <row r="769" spans="1:40" ht="15" customHeight="1">
      <c r="B769" s="25"/>
      <c r="C769" s="23"/>
      <c r="D769" s="23"/>
      <c r="E769" s="23"/>
      <c r="F769" s="29"/>
      <c r="G769" s="29"/>
      <c r="H769" s="16"/>
      <c r="I769" s="16"/>
      <c r="J769" s="16"/>
      <c r="K769" s="16"/>
      <c r="L769" s="16"/>
      <c r="M769" s="16"/>
      <c r="N769" s="128"/>
      <c r="O769" s="16"/>
      <c r="P769" s="16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  <c r="AB769" s="94"/>
      <c r="AC769" s="94"/>
      <c r="AD769" s="94"/>
      <c r="AE769" s="94"/>
      <c r="AF769" s="94"/>
      <c r="AG769" s="94"/>
      <c r="AH769" s="94"/>
      <c r="AI769" s="18"/>
      <c r="AJ769" s="18"/>
      <c r="AK769" s="18"/>
      <c r="AL769" s="18"/>
      <c r="AM769" s="18"/>
      <c r="AN769" s="18"/>
    </row>
    <row r="770" spans="1:40" ht="15" customHeight="1">
      <c r="B770" s="25"/>
      <c r="C770" s="23"/>
      <c r="D770" s="23"/>
      <c r="E770" s="23"/>
      <c r="F770" s="29"/>
      <c r="G770" s="29"/>
      <c r="H770" s="16"/>
      <c r="I770" s="16"/>
      <c r="J770" s="16"/>
      <c r="K770" s="16"/>
      <c r="L770" s="16"/>
      <c r="M770" s="16"/>
      <c r="N770" s="128"/>
      <c r="O770" s="16"/>
      <c r="P770" s="16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  <c r="AB770" s="94"/>
      <c r="AC770" s="94"/>
      <c r="AD770" s="94"/>
      <c r="AE770" s="94"/>
      <c r="AF770" s="94"/>
      <c r="AG770" s="94"/>
      <c r="AH770" s="94"/>
      <c r="AI770" s="18"/>
      <c r="AJ770" s="18"/>
      <c r="AK770" s="18"/>
      <c r="AL770" s="18"/>
      <c r="AM770" s="18"/>
      <c r="AN770" s="18"/>
    </row>
    <row r="771" spans="1:40" ht="15" customHeight="1">
      <c r="B771" s="25"/>
      <c r="C771" s="23"/>
      <c r="D771" s="23"/>
      <c r="E771" s="23"/>
      <c r="F771" s="29"/>
      <c r="G771" s="29"/>
      <c r="H771" s="16"/>
      <c r="I771" s="16"/>
      <c r="J771" s="16"/>
      <c r="K771" s="16"/>
      <c r="L771" s="16"/>
      <c r="M771" s="16"/>
      <c r="N771" s="128"/>
      <c r="O771" s="16"/>
      <c r="P771" s="16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  <c r="AB771" s="94"/>
      <c r="AC771" s="94"/>
      <c r="AD771" s="94"/>
      <c r="AE771" s="94"/>
      <c r="AF771" s="94"/>
      <c r="AG771" s="94"/>
      <c r="AH771" s="94"/>
      <c r="AI771" s="18"/>
      <c r="AJ771" s="18"/>
      <c r="AK771" s="18"/>
      <c r="AL771" s="18"/>
      <c r="AM771" s="18"/>
      <c r="AN771" s="18"/>
    </row>
    <row r="772" spans="1:40" ht="15" customHeight="1">
      <c r="B772" s="25"/>
      <c r="C772" s="23"/>
      <c r="D772" s="23"/>
      <c r="E772" s="23"/>
      <c r="F772" s="29"/>
      <c r="G772" s="29"/>
      <c r="H772" s="16"/>
      <c r="I772" s="16"/>
      <c r="J772" s="16"/>
      <c r="K772" s="16"/>
      <c r="L772" s="16"/>
      <c r="M772" s="16"/>
      <c r="N772" s="128"/>
      <c r="O772" s="16"/>
      <c r="P772" s="16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  <c r="AB772" s="94"/>
      <c r="AC772" s="94"/>
      <c r="AD772" s="94"/>
      <c r="AE772" s="94"/>
      <c r="AF772" s="94"/>
      <c r="AG772" s="94"/>
      <c r="AH772" s="94"/>
      <c r="AI772" s="18"/>
      <c r="AJ772" s="18"/>
      <c r="AK772" s="18"/>
      <c r="AL772" s="18"/>
      <c r="AM772" s="18"/>
      <c r="AN772" s="18"/>
    </row>
    <row r="773" spans="1:40" ht="15" customHeight="1">
      <c r="B773" s="25"/>
      <c r="C773" s="23"/>
      <c r="D773" s="23"/>
      <c r="E773" s="23"/>
      <c r="F773" s="29"/>
      <c r="G773" s="29"/>
      <c r="H773" s="16"/>
      <c r="I773" s="16"/>
      <c r="J773" s="16"/>
      <c r="K773" s="16"/>
      <c r="L773" s="16"/>
      <c r="M773" s="16"/>
      <c r="N773" s="128"/>
      <c r="O773" s="16"/>
      <c r="P773" s="16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  <c r="AB773" s="94"/>
      <c r="AC773" s="94"/>
      <c r="AD773" s="94"/>
      <c r="AE773" s="94"/>
      <c r="AF773" s="94"/>
      <c r="AG773" s="94"/>
      <c r="AH773" s="94"/>
      <c r="AI773" s="18"/>
      <c r="AJ773" s="18"/>
      <c r="AK773" s="18"/>
      <c r="AL773" s="18"/>
      <c r="AM773" s="18"/>
      <c r="AN773" s="18"/>
    </row>
    <row r="774" spans="1:40" ht="15" customHeight="1">
      <c r="B774" s="25"/>
      <c r="C774" s="23"/>
      <c r="D774" s="23"/>
      <c r="E774" s="23"/>
      <c r="F774" s="29"/>
      <c r="G774" s="29"/>
      <c r="H774" s="16"/>
      <c r="I774" s="16"/>
      <c r="J774" s="16"/>
      <c r="K774" s="16"/>
      <c r="L774" s="16"/>
      <c r="M774" s="16"/>
      <c r="N774" s="128"/>
      <c r="O774" s="16"/>
      <c r="P774" s="16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  <c r="AB774" s="94"/>
      <c r="AC774" s="94"/>
      <c r="AD774" s="94"/>
      <c r="AE774" s="94"/>
      <c r="AF774" s="94"/>
      <c r="AG774" s="94"/>
      <c r="AH774" s="94"/>
      <c r="AI774" s="18"/>
      <c r="AJ774" s="18"/>
      <c r="AK774" s="18"/>
      <c r="AL774" s="18"/>
      <c r="AM774" s="18"/>
      <c r="AN774" s="18"/>
    </row>
    <row r="775" spans="1:40" ht="15" customHeight="1">
      <c r="B775" s="25"/>
      <c r="C775" s="23"/>
      <c r="D775" s="23"/>
      <c r="E775" s="23"/>
      <c r="F775" s="29"/>
      <c r="G775" s="29"/>
      <c r="H775" s="16"/>
      <c r="I775" s="16"/>
      <c r="J775" s="16"/>
      <c r="K775" s="16"/>
      <c r="L775" s="16"/>
      <c r="M775" s="16"/>
      <c r="N775" s="128"/>
      <c r="O775" s="16"/>
      <c r="P775" s="16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  <c r="AB775" s="94"/>
      <c r="AC775" s="94"/>
      <c r="AD775" s="94"/>
      <c r="AE775" s="94"/>
      <c r="AF775" s="94"/>
      <c r="AG775" s="94"/>
      <c r="AH775" s="94"/>
      <c r="AI775" s="18"/>
      <c r="AJ775" s="18"/>
      <c r="AK775" s="18"/>
      <c r="AL775" s="18"/>
      <c r="AM775" s="18"/>
      <c r="AN775" s="18"/>
    </row>
    <row r="776" spans="1:40" ht="15" customHeight="1">
      <c r="B776" s="25"/>
      <c r="C776" s="23"/>
      <c r="D776" s="23"/>
      <c r="E776" s="23"/>
      <c r="F776" s="29"/>
      <c r="G776" s="29"/>
      <c r="H776" s="16"/>
      <c r="I776" s="16"/>
      <c r="J776" s="16"/>
      <c r="K776" s="16"/>
      <c r="L776" s="16"/>
      <c r="M776" s="16"/>
      <c r="N776" s="128"/>
      <c r="O776" s="16"/>
      <c r="P776" s="16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  <c r="AB776" s="94"/>
      <c r="AC776" s="94"/>
      <c r="AD776" s="94"/>
      <c r="AE776" s="94"/>
      <c r="AF776" s="94"/>
      <c r="AG776" s="94"/>
      <c r="AH776" s="94"/>
      <c r="AI776" s="18"/>
      <c r="AJ776" s="18"/>
      <c r="AK776" s="18"/>
      <c r="AL776" s="18"/>
      <c r="AM776" s="18"/>
      <c r="AN776" s="18"/>
    </row>
    <row r="777" spans="1:40" ht="15" customHeight="1">
      <c r="B777" s="25"/>
      <c r="C777" s="23"/>
      <c r="D777" s="23"/>
      <c r="E777" s="23"/>
      <c r="F777" s="29"/>
      <c r="G777" s="29"/>
      <c r="H777" s="16"/>
      <c r="I777" s="16"/>
      <c r="J777" s="16"/>
      <c r="K777" s="16"/>
      <c r="L777" s="16"/>
      <c r="M777" s="16"/>
      <c r="N777" s="128"/>
      <c r="O777" s="16"/>
      <c r="P777" s="16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  <c r="AB777" s="94"/>
      <c r="AC777" s="94"/>
      <c r="AD777" s="94"/>
      <c r="AE777" s="94"/>
      <c r="AF777" s="94"/>
      <c r="AG777" s="94"/>
      <c r="AH777" s="94"/>
      <c r="AI777" s="18"/>
      <c r="AJ777" s="18"/>
      <c r="AK777" s="18"/>
      <c r="AL777" s="18"/>
      <c r="AM777" s="18"/>
      <c r="AN777" s="18"/>
    </row>
    <row r="778" spans="1:40" ht="15" customHeight="1">
      <c r="B778" s="25"/>
      <c r="C778" s="23"/>
      <c r="D778" s="23"/>
      <c r="E778" s="23"/>
      <c r="F778" s="16"/>
      <c r="G778" s="16"/>
      <c r="H778" s="16"/>
      <c r="I778" s="16"/>
      <c r="J778" s="16"/>
      <c r="K778" s="16"/>
      <c r="L778" s="16"/>
      <c r="M778" s="16"/>
      <c r="N778" s="128"/>
      <c r="O778" s="16"/>
      <c r="P778" s="16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  <c r="AB778" s="94"/>
      <c r="AC778" s="94"/>
      <c r="AD778" s="94"/>
      <c r="AE778" s="94"/>
      <c r="AF778" s="94"/>
      <c r="AG778" s="94"/>
      <c r="AH778" s="94"/>
      <c r="AI778" s="18"/>
      <c r="AJ778" s="18"/>
      <c r="AK778" s="18"/>
      <c r="AL778" s="18"/>
      <c r="AM778" s="18"/>
      <c r="AN778" s="18"/>
    </row>
    <row r="779" spans="1:40" ht="15" customHeight="1">
      <c r="B779" s="25"/>
      <c r="C779" s="23"/>
      <c r="D779" s="23"/>
      <c r="E779" s="23"/>
      <c r="F779" s="29"/>
      <c r="G779" s="29"/>
      <c r="H779" s="16"/>
      <c r="I779" s="16"/>
      <c r="J779" s="16"/>
      <c r="K779" s="16"/>
      <c r="L779" s="16"/>
      <c r="M779" s="16"/>
      <c r="N779" s="128"/>
      <c r="O779" s="16"/>
      <c r="P779" s="16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  <c r="AB779" s="94"/>
      <c r="AC779" s="94"/>
      <c r="AD779" s="94"/>
      <c r="AE779" s="94"/>
      <c r="AF779" s="94"/>
      <c r="AG779" s="94"/>
      <c r="AH779" s="94"/>
      <c r="AI779" s="18"/>
      <c r="AJ779" s="18"/>
      <c r="AK779" s="18"/>
      <c r="AL779" s="18"/>
      <c r="AM779" s="18"/>
      <c r="AN779" s="18"/>
    </row>
    <row r="780" spans="1:40" ht="15" customHeight="1">
      <c r="B780" s="25"/>
      <c r="C780" s="23"/>
      <c r="D780" s="23"/>
      <c r="E780" s="23"/>
      <c r="F780" s="29"/>
      <c r="G780" s="29"/>
      <c r="H780" s="16"/>
      <c r="I780" s="16"/>
      <c r="J780" s="16"/>
      <c r="K780" s="16"/>
      <c r="L780" s="16"/>
      <c r="M780" s="16"/>
      <c r="N780" s="128"/>
      <c r="O780" s="16"/>
      <c r="P780" s="16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  <c r="AB780" s="94"/>
      <c r="AC780" s="94"/>
      <c r="AD780" s="94"/>
      <c r="AE780" s="94"/>
      <c r="AF780" s="94"/>
      <c r="AG780" s="94"/>
      <c r="AH780" s="94"/>
      <c r="AI780" s="18"/>
      <c r="AJ780" s="18"/>
      <c r="AK780" s="18"/>
      <c r="AL780" s="18"/>
      <c r="AM780" s="18"/>
      <c r="AN780" s="18"/>
    </row>
    <row r="781" spans="1:40" ht="15" customHeight="1">
      <c r="A781" s="12">
        <f t="shared" ref="A781:A832" si="5">A780+1</f>
        <v>1</v>
      </c>
      <c r="B781" s="25"/>
      <c r="C781" s="23"/>
      <c r="D781" s="23"/>
      <c r="E781" s="23"/>
      <c r="F781" s="29"/>
      <c r="G781" s="29"/>
      <c r="H781" s="16"/>
      <c r="I781" s="16"/>
      <c r="J781" s="16"/>
      <c r="K781" s="16"/>
      <c r="L781" s="16"/>
      <c r="M781" s="16"/>
      <c r="N781" s="128"/>
      <c r="O781" s="16"/>
      <c r="P781" s="16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  <c r="AB781" s="94"/>
      <c r="AC781" s="94"/>
      <c r="AD781" s="94"/>
      <c r="AE781" s="94"/>
      <c r="AF781" s="94"/>
      <c r="AG781" s="94"/>
      <c r="AH781" s="94"/>
      <c r="AI781" s="18"/>
      <c r="AJ781" s="18"/>
      <c r="AK781" s="18"/>
      <c r="AL781" s="18"/>
      <c r="AM781" s="18"/>
      <c r="AN781" s="18"/>
    </row>
    <row r="782" spans="1:40" ht="15" customHeight="1">
      <c r="A782" s="12">
        <f t="shared" si="5"/>
        <v>2</v>
      </c>
      <c r="B782" s="25"/>
      <c r="C782" s="23"/>
      <c r="D782" s="23"/>
      <c r="E782" s="23"/>
      <c r="F782" s="29"/>
      <c r="G782" s="29"/>
      <c r="H782" s="16"/>
      <c r="I782" s="16"/>
      <c r="J782" s="16"/>
      <c r="K782" s="16"/>
      <c r="L782" s="16"/>
      <c r="M782" s="16"/>
      <c r="N782" s="128"/>
      <c r="O782" s="16"/>
      <c r="P782" s="16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  <c r="AB782" s="94"/>
      <c r="AC782" s="94"/>
      <c r="AD782" s="94"/>
      <c r="AE782" s="94"/>
      <c r="AF782" s="94"/>
      <c r="AG782" s="94"/>
      <c r="AH782" s="94"/>
      <c r="AI782" s="18"/>
      <c r="AJ782" s="18"/>
      <c r="AK782" s="18"/>
      <c r="AL782" s="18"/>
      <c r="AM782" s="18"/>
      <c r="AN782" s="18"/>
    </row>
    <row r="783" spans="1:40" ht="15" customHeight="1">
      <c r="A783" s="12">
        <f t="shared" si="5"/>
        <v>3</v>
      </c>
      <c r="B783" s="25"/>
      <c r="C783" s="23"/>
      <c r="D783" s="23"/>
      <c r="E783" s="23"/>
      <c r="F783" s="29"/>
      <c r="G783" s="29"/>
      <c r="H783" s="16"/>
      <c r="I783" s="16"/>
      <c r="J783" s="16"/>
      <c r="K783" s="16"/>
      <c r="L783" s="16"/>
      <c r="M783" s="16"/>
      <c r="N783" s="128"/>
      <c r="O783" s="16"/>
      <c r="P783" s="16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  <c r="AB783" s="94"/>
      <c r="AC783" s="94"/>
      <c r="AD783" s="94"/>
      <c r="AE783" s="94"/>
      <c r="AF783" s="94"/>
      <c r="AG783" s="94"/>
      <c r="AH783" s="94"/>
      <c r="AI783" s="18"/>
      <c r="AJ783" s="18"/>
      <c r="AK783" s="18"/>
      <c r="AL783" s="18"/>
      <c r="AM783" s="18"/>
      <c r="AN783" s="18"/>
    </row>
    <row r="784" spans="1:40" ht="15" customHeight="1">
      <c r="A784" s="12">
        <f t="shared" si="5"/>
        <v>4</v>
      </c>
      <c r="B784" s="25"/>
      <c r="C784" s="23"/>
      <c r="D784" s="23"/>
      <c r="E784" s="23"/>
      <c r="F784" s="29"/>
      <c r="G784" s="29"/>
      <c r="H784" s="16"/>
      <c r="I784" s="16"/>
      <c r="J784" s="16"/>
      <c r="K784" s="16"/>
      <c r="L784" s="16"/>
      <c r="M784" s="16"/>
      <c r="N784" s="128"/>
      <c r="O784" s="16"/>
      <c r="P784" s="16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  <c r="AB784" s="94"/>
      <c r="AC784" s="94"/>
      <c r="AD784" s="94"/>
      <c r="AE784" s="94"/>
      <c r="AF784" s="94"/>
      <c r="AG784" s="94"/>
      <c r="AH784" s="94"/>
      <c r="AI784" s="18"/>
      <c r="AJ784" s="18"/>
      <c r="AK784" s="18"/>
      <c r="AL784" s="18"/>
      <c r="AM784" s="18"/>
      <c r="AN784" s="18"/>
    </row>
    <row r="785" spans="1:55" ht="15" customHeight="1">
      <c r="A785" s="12">
        <f t="shared" si="5"/>
        <v>5</v>
      </c>
      <c r="B785" s="25"/>
      <c r="C785" s="23"/>
      <c r="D785" s="30"/>
      <c r="E785" s="20"/>
      <c r="F785" s="21"/>
      <c r="G785" s="31"/>
      <c r="H785" s="32"/>
      <c r="I785" s="32"/>
      <c r="J785" s="32"/>
      <c r="K785" s="21"/>
      <c r="L785" s="22"/>
      <c r="M785" s="21"/>
      <c r="N785" s="128"/>
      <c r="O785" s="21"/>
      <c r="P785" s="21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  <c r="AB785" s="94"/>
      <c r="AC785" s="94"/>
      <c r="AD785" s="94"/>
      <c r="AE785" s="94"/>
      <c r="AF785" s="94"/>
      <c r="AG785" s="94"/>
      <c r="AH785" s="94"/>
      <c r="AI785" s="18"/>
      <c r="AJ785" s="18"/>
      <c r="AK785" s="18"/>
      <c r="AL785" s="18"/>
      <c r="AM785" s="18"/>
      <c r="AN785" s="18"/>
    </row>
    <row r="786" spans="1:55" ht="15" customHeight="1">
      <c r="A786" s="12">
        <f t="shared" si="5"/>
        <v>6</v>
      </c>
      <c r="B786" s="25"/>
      <c r="C786" s="23"/>
      <c r="D786" s="23"/>
      <c r="E786" s="23"/>
      <c r="F786" s="29"/>
      <c r="G786" s="29"/>
      <c r="H786" s="16"/>
      <c r="I786" s="16"/>
      <c r="J786" s="16"/>
      <c r="K786" s="16"/>
      <c r="L786" s="16"/>
      <c r="M786" s="16"/>
      <c r="N786" s="128"/>
      <c r="O786" s="16"/>
      <c r="P786" s="16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  <c r="AB786" s="94"/>
      <c r="AC786" s="94"/>
      <c r="AD786" s="94"/>
      <c r="AE786" s="94"/>
      <c r="AF786" s="94"/>
      <c r="AG786" s="94"/>
      <c r="AH786" s="94"/>
      <c r="AI786" s="18"/>
      <c r="AJ786" s="18"/>
      <c r="AK786" s="18"/>
      <c r="AL786" s="18"/>
      <c r="AM786" s="18"/>
      <c r="AN786" s="18"/>
    </row>
    <row r="787" spans="1:55" ht="15" customHeight="1">
      <c r="A787" s="12">
        <f t="shared" si="5"/>
        <v>7</v>
      </c>
      <c r="B787" s="25"/>
      <c r="C787" s="23"/>
      <c r="D787" s="23"/>
      <c r="E787" s="23"/>
      <c r="F787" s="29"/>
      <c r="G787" s="29"/>
      <c r="H787" s="16"/>
      <c r="I787" s="16"/>
      <c r="J787" s="16"/>
      <c r="K787" s="16"/>
      <c r="L787" s="16"/>
      <c r="M787" s="16"/>
      <c r="N787" s="128"/>
      <c r="O787" s="16"/>
      <c r="P787" s="16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  <c r="AB787" s="94"/>
      <c r="AC787" s="94"/>
      <c r="AD787" s="94"/>
      <c r="AE787" s="94"/>
      <c r="AF787" s="94"/>
      <c r="AG787" s="94"/>
      <c r="AH787" s="94"/>
      <c r="AI787" s="18"/>
      <c r="AJ787" s="18"/>
      <c r="AK787" s="18"/>
      <c r="AL787" s="18"/>
      <c r="AM787" s="18"/>
      <c r="AN787" s="18"/>
    </row>
    <row r="788" spans="1:55" ht="15" customHeight="1">
      <c r="A788" s="12">
        <f t="shared" si="5"/>
        <v>8</v>
      </c>
      <c r="B788" s="25"/>
      <c r="C788" s="23"/>
      <c r="D788" s="23"/>
      <c r="E788" s="23"/>
      <c r="F788" s="29"/>
      <c r="G788" s="29"/>
      <c r="H788" s="16"/>
      <c r="I788" s="16"/>
      <c r="J788" s="16"/>
      <c r="K788" s="16"/>
      <c r="L788" s="16"/>
      <c r="M788" s="16"/>
      <c r="N788" s="128"/>
      <c r="O788" s="16"/>
      <c r="P788" s="16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  <c r="AB788" s="94"/>
      <c r="AC788" s="94"/>
      <c r="AD788" s="94"/>
      <c r="AE788" s="94"/>
      <c r="AF788" s="94"/>
      <c r="AG788" s="94"/>
      <c r="AH788" s="94"/>
      <c r="AI788" s="18"/>
      <c r="AJ788" s="18"/>
      <c r="AK788" s="18"/>
      <c r="AL788" s="18"/>
      <c r="AM788" s="18"/>
      <c r="AN788" s="18"/>
    </row>
    <row r="789" spans="1:55" ht="15" customHeight="1">
      <c r="A789" s="12">
        <f t="shared" si="5"/>
        <v>9</v>
      </c>
      <c r="B789" s="25"/>
      <c r="C789" s="23"/>
      <c r="D789" s="23"/>
      <c r="E789" s="23"/>
      <c r="F789" s="29"/>
      <c r="G789" s="29"/>
      <c r="H789" s="16"/>
      <c r="I789" s="16"/>
      <c r="J789" s="16"/>
      <c r="K789" s="16"/>
      <c r="L789" s="16"/>
      <c r="M789" s="16"/>
      <c r="N789" s="128"/>
      <c r="O789" s="16"/>
      <c r="P789" s="16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  <c r="AB789" s="94"/>
      <c r="AC789" s="94"/>
      <c r="AD789" s="94"/>
      <c r="AE789" s="94"/>
      <c r="AF789" s="94"/>
      <c r="AG789" s="94"/>
      <c r="AH789" s="94"/>
      <c r="AI789" s="18"/>
      <c r="AJ789" s="18"/>
      <c r="AK789" s="18"/>
      <c r="AL789" s="18"/>
      <c r="AM789" s="18"/>
      <c r="AN789" s="18"/>
    </row>
    <row r="790" spans="1:55" ht="15" customHeight="1">
      <c r="A790" s="12">
        <f t="shared" si="5"/>
        <v>10</v>
      </c>
      <c r="B790" s="25"/>
      <c r="C790" s="23"/>
      <c r="D790" s="23"/>
      <c r="E790" s="23"/>
      <c r="F790" s="29"/>
      <c r="G790" s="29"/>
      <c r="H790" s="16"/>
      <c r="I790" s="16"/>
      <c r="J790" s="16"/>
      <c r="K790" s="16"/>
      <c r="L790" s="16"/>
      <c r="M790" s="16"/>
      <c r="N790" s="128"/>
      <c r="O790" s="16"/>
      <c r="P790" s="16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  <c r="AB790" s="94"/>
      <c r="AC790" s="94"/>
      <c r="AD790" s="94"/>
      <c r="AE790" s="94"/>
      <c r="AF790" s="94"/>
      <c r="AG790" s="94"/>
      <c r="AH790" s="94"/>
      <c r="AI790" s="18"/>
      <c r="AJ790" s="18"/>
      <c r="AK790" s="18"/>
      <c r="AL790" s="18"/>
      <c r="AM790" s="18"/>
      <c r="AN790" s="18"/>
    </row>
    <row r="791" spans="1:55" s="6" customFormat="1" ht="15" customHeight="1">
      <c r="A791" s="12">
        <f t="shared" si="5"/>
        <v>11</v>
      </c>
      <c r="B791" s="25"/>
      <c r="C791" s="23"/>
      <c r="D791" s="23"/>
      <c r="E791" s="23"/>
      <c r="F791" s="16"/>
      <c r="G791" s="16"/>
      <c r="H791" s="16"/>
      <c r="I791" s="16"/>
      <c r="J791" s="16"/>
      <c r="K791" s="16"/>
      <c r="L791" s="16"/>
      <c r="M791" s="16"/>
      <c r="N791" s="128"/>
      <c r="O791" s="16"/>
      <c r="P791" s="16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  <c r="AB791" s="94"/>
      <c r="AC791" s="94"/>
      <c r="AD791" s="94"/>
      <c r="AE791" s="94"/>
      <c r="AF791" s="94"/>
      <c r="AG791" s="94"/>
      <c r="AH791" s="94"/>
      <c r="AI791" s="18"/>
      <c r="AJ791" s="18"/>
      <c r="AK791" s="18"/>
      <c r="AL791" s="18"/>
      <c r="AM791" s="18"/>
      <c r="AN791" s="18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</row>
    <row r="792" spans="1:55" s="7" customFormat="1" ht="15" customHeight="1">
      <c r="A792" s="12">
        <f t="shared" si="5"/>
        <v>12</v>
      </c>
      <c r="B792" s="25"/>
      <c r="C792" s="23"/>
      <c r="D792" s="30"/>
      <c r="E792" s="20"/>
      <c r="F792" s="21"/>
      <c r="G792" s="31"/>
      <c r="H792" s="32"/>
      <c r="I792" s="32"/>
      <c r="J792" s="32"/>
      <c r="K792" s="21"/>
      <c r="L792" s="22"/>
      <c r="M792" s="21"/>
      <c r="N792" s="128"/>
      <c r="O792" s="21"/>
      <c r="P792" s="21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  <c r="AB792" s="94"/>
      <c r="AC792" s="94"/>
      <c r="AD792" s="94"/>
      <c r="AE792" s="94"/>
      <c r="AF792" s="94"/>
      <c r="AG792" s="94"/>
      <c r="AH792" s="94"/>
      <c r="AI792" s="18"/>
      <c r="AJ792" s="18"/>
      <c r="AK792" s="18"/>
      <c r="AL792" s="18"/>
      <c r="AM792" s="18"/>
      <c r="AN792" s="18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</row>
    <row r="793" spans="1:55" ht="15" customHeight="1">
      <c r="A793" s="12">
        <f t="shared" si="5"/>
        <v>13</v>
      </c>
      <c r="B793" s="25"/>
      <c r="C793" s="23"/>
      <c r="D793" s="23"/>
      <c r="E793" s="23"/>
      <c r="F793" s="16"/>
      <c r="G793" s="16"/>
      <c r="H793" s="16"/>
      <c r="I793" s="16"/>
      <c r="J793" s="16"/>
      <c r="K793" s="16"/>
      <c r="L793" s="16"/>
      <c r="M793" s="16"/>
      <c r="N793" s="128"/>
      <c r="O793" s="16"/>
      <c r="P793" s="16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  <c r="AB793" s="94"/>
      <c r="AC793" s="94"/>
      <c r="AD793" s="94"/>
      <c r="AE793" s="94"/>
      <c r="AF793" s="94"/>
      <c r="AG793" s="94"/>
      <c r="AH793" s="94"/>
      <c r="AI793" s="18"/>
      <c r="AJ793" s="18"/>
      <c r="AK793" s="18"/>
      <c r="AL793" s="18"/>
      <c r="AM793" s="18"/>
      <c r="AN793" s="18"/>
    </row>
    <row r="794" spans="1:55" ht="15" customHeight="1">
      <c r="A794" s="12">
        <f t="shared" si="5"/>
        <v>14</v>
      </c>
      <c r="B794" s="25"/>
      <c r="C794" s="23"/>
      <c r="D794" s="30"/>
      <c r="E794" s="20"/>
      <c r="F794" s="21"/>
      <c r="G794" s="31"/>
      <c r="H794" s="32"/>
      <c r="I794" s="32"/>
      <c r="J794" s="32"/>
      <c r="K794" s="21"/>
      <c r="L794" s="22"/>
      <c r="M794" s="21"/>
      <c r="N794" s="128"/>
      <c r="O794" s="21"/>
      <c r="P794" s="21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  <c r="AB794" s="94"/>
      <c r="AC794" s="94"/>
      <c r="AD794" s="94"/>
      <c r="AE794" s="94"/>
      <c r="AF794" s="94"/>
      <c r="AG794" s="94"/>
      <c r="AH794" s="94"/>
      <c r="AI794" s="18"/>
      <c r="AJ794" s="18"/>
      <c r="AK794" s="18"/>
      <c r="AL794" s="18"/>
      <c r="AM794" s="18"/>
      <c r="AN794" s="18"/>
    </row>
    <row r="795" spans="1:55" ht="15" customHeight="1">
      <c r="A795" s="12">
        <f t="shared" si="5"/>
        <v>15</v>
      </c>
      <c r="B795" s="25"/>
      <c r="C795" s="23"/>
      <c r="D795" s="30"/>
      <c r="E795" s="20"/>
      <c r="F795" s="21"/>
      <c r="G795" s="31"/>
      <c r="H795" s="32"/>
      <c r="I795" s="32"/>
      <c r="J795" s="32"/>
      <c r="K795" s="21"/>
      <c r="L795" s="22"/>
      <c r="M795" s="21"/>
      <c r="N795" s="128"/>
      <c r="O795" s="21"/>
      <c r="P795" s="21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  <c r="AB795" s="94"/>
      <c r="AC795" s="94"/>
      <c r="AD795" s="94"/>
      <c r="AE795" s="94"/>
      <c r="AF795" s="94"/>
      <c r="AG795" s="94"/>
      <c r="AH795" s="94"/>
      <c r="AI795" s="18"/>
      <c r="AJ795" s="18"/>
      <c r="AK795" s="18"/>
      <c r="AL795" s="18"/>
      <c r="AM795" s="18"/>
      <c r="AN795" s="18"/>
    </row>
    <row r="796" spans="1:55" ht="15" customHeight="1">
      <c r="A796" s="12">
        <f t="shared" si="5"/>
        <v>16</v>
      </c>
      <c r="B796" s="25"/>
      <c r="C796" s="23"/>
      <c r="D796" s="23"/>
      <c r="E796" s="23"/>
      <c r="F796" s="29"/>
      <c r="G796" s="29"/>
      <c r="H796" s="16"/>
      <c r="I796" s="16"/>
      <c r="J796" s="16"/>
      <c r="K796" s="16"/>
      <c r="L796" s="16"/>
      <c r="M796" s="16"/>
      <c r="N796" s="128"/>
      <c r="O796" s="16"/>
      <c r="P796" s="16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  <c r="AB796" s="94"/>
      <c r="AC796" s="94"/>
      <c r="AD796" s="94"/>
      <c r="AE796" s="94"/>
      <c r="AF796" s="94"/>
      <c r="AG796" s="94"/>
      <c r="AH796" s="94"/>
      <c r="AI796" s="18"/>
      <c r="AJ796" s="18"/>
      <c r="AK796" s="18"/>
      <c r="AL796" s="18"/>
      <c r="AM796" s="18"/>
      <c r="AN796" s="18"/>
    </row>
    <row r="797" spans="1:55" ht="15" customHeight="1">
      <c r="A797" s="12">
        <f t="shared" si="5"/>
        <v>17</v>
      </c>
      <c r="B797" s="25"/>
      <c r="C797" s="23"/>
      <c r="D797" s="23"/>
      <c r="E797" s="23"/>
      <c r="F797" s="16"/>
      <c r="G797" s="16"/>
      <c r="H797" s="16"/>
      <c r="I797" s="16"/>
      <c r="J797" s="16"/>
      <c r="K797" s="16"/>
      <c r="L797" s="16"/>
      <c r="M797" s="16"/>
      <c r="N797" s="128"/>
      <c r="O797" s="16"/>
      <c r="P797" s="16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  <c r="AB797" s="94"/>
      <c r="AC797" s="94"/>
      <c r="AD797" s="94"/>
      <c r="AE797" s="94"/>
      <c r="AF797" s="94"/>
      <c r="AG797" s="94"/>
      <c r="AH797" s="94"/>
      <c r="AI797" s="18"/>
      <c r="AJ797" s="18"/>
      <c r="AK797" s="18"/>
      <c r="AL797" s="18"/>
      <c r="AM797" s="18"/>
      <c r="AN797" s="18"/>
    </row>
    <row r="798" spans="1:55" ht="15" customHeight="1">
      <c r="A798" s="12">
        <f t="shared" si="5"/>
        <v>18</v>
      </c>
      <c r="B798" s="25"/>
      <c r="C798" s="23"/>
      <c r="D798" s="23"/>
      <c r="E798" s="23"/>
      <c r="F798" s="29"/>
      <c r="G798" s="29"/>
      <c r="H798" s="16"/>
      <c r="I798" s="16"/>
      <c r="J798" s="16"/>
      <c r="K798" s="16"/>
      <c r="L798" s="16"/>
      <c r="M798" s="16"/>
      <c r="N798" s="128"/>
      <c r="O798" s="16"/>
      <c r="P798" s="16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  <c r="AB798" s="94"/>
      <c r="AC798" s="94"/>
      <c r="AD798" s="94"/>
      <c r="AE798" s="94"/>
      <c r="AF798" s="94"/>
      <c r="AG798" s="94"/>
      <c r="AH798" s="94"/>
      <c r="AI798" s="18"/>
      <c r="AJ798" s="18"/>
      <c r="AK798" s="18"/>
      <c r="AL798" s="18"/>
      <c r="AM798" s="18"/>
      <c r="AN798" s="18"/>
    </row>
    <row r="799" spans="1:55" ht="15" customHeight="1">
      <c r="A799" s="12">
        <f t="shared" si="5"/>
        <v>19</v>
      </c>
      <c r="B799" s="25"/>
      <c r="C799" s="23"/>
      <c r="D799" s="23"/>
      <c r="E799" s="23"/>
      <c r="F799" s="29"/>
      <c r="G799" s="29"/>
      <c r="H799" s="16"/>
      <c r="I799" s="16"/>
      <c r="J799" s="16"/>
      <c r="K799" s="16"/>
      <c r="L799" s="16"/>
      <c r="M799" s="16"/>
      <c r="N799" s="128"/>
      <c r="O799" s="16"/>
      <c r="P799" s="16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  <c r="AB799" s="94"/>
      <c r="AC799" s="94"/>
      <c r="AD799" s="94"/>
      <c r="AE799" s="94"/>
      <c r="AF799" s="94"/>
      <c r="AG799" s="94"/>
      <c r="AH799" s="94"/>
      <c r="AI799" s="18"/>
      <c r="AJ799" s="18"/>
      <c r="AK799" s="18"/>
      <c r="AL799" s="18"/>
      <c r="AM799" s="18"/>
      <c r="AN799" s="18"/>
    </row>
    <row r="800" spans="1:55" ht="15" customHeight="1">
      <c r="A800" s="12">
        <f t="shared" si="5"/>
        <v>20</v>
      </c>
      <c r="B800" s="25"/>
      <c r="C800" s="23"/>
      <c r="D800" s="23"/>
      <c r="E800" s="23"/>
      <c r="F800" s="16"/>
      <c r="G800" s="16"/>
      <c r="H800" s="16"/>
      <c r="I800" s="16"/>
      <c r="J800" s="16"/>
      <c r="K800" s="16"/>
      <c r="L800" s="16"/>
      <c r="M800" s="16"/>
      <c r="N800" s="128"/>
      <c r="O800" s="16"/>
      <c r="P800" s="16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  <c r="AB800" s="94"/>
      <c r="AC800" s="94"/>
      <c r="AD800" s="94"/>
      <c r="AE800" s="94"/>
      <c r="AF800" s="94"/>
      <c r="AG800" s="94"/>
      <c r="AH800" s="94"/>
      <c r="AI800" s="18"/>
      <c r="AJ800" s="18"/>
      <c r="AK800" s="18"/>
      <c r="AL800" s="18"/>
      <c r="AM800" s="18"/>
      <c r="AN800" s="18"/>
    </row>
    <row r="801" spans="1:55" ht="15" customHeight="1">
      <c r="A801" s="12">
        <f t="shared" si="5"/>
        <v>21</v>
      </c>
      <c r="B801" s="25"/>
      <c r="C801" s="23"/>
      <c r="D801" s="23"/>
      <c r="E801" s="23"/>
      <c r="F801" s="29"/>
      <c r="G801" s="29"/>
      <c r="H801" s="16"/>
      <c r="I801" s="16"/>
      <c r="J801" s="16"/>
      <c r="K801" s="16"/>
      <c r="L801" s="16"/>
      <c r="M801" s="16"/>
      <c r="N801" s="128"/>
      <c r="O801" s="16"/>
      <c r="P801" s="16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  <c r="AB801" s="94"/>
      <c r="AC801" s="94"/>
      <c r="AD801" s="94"/>
      <c r="AE801" s="94"/>
      <c r="AF801" s="94"/>
      <c r="AG801" s="94"/>
      <c r="AH801" s="94"/>
      <c r="AI801" s="18"/>
      <c r="AJ801" s="18"/>
      <c r="AK801" s="18"/>
      <c r="AL801" s="18"/>
      <c r="AM801" s="18"/>
      <c r="AN801" s="18"/>
    </row>
    <row r="802" spans="1:55" ht="15" customHeight="1">
      <c r="A802" s="12">
        <f t="shared" si="5"/>
        <v>22</v>
      </c>
      <c r="B802" s="25"/>
      <c r="C802" s="23"/>
      <c r="D802" s="23"/>
      <c r="E802" s="23"/>
      <c r="F802" s="29"/>
      <c r="G802" s="29"/>
      <c r="H802" s="16"/>
      <c r="I802" s="16"/>
      <c r="J802" s="16"/>
      <c r="K802" s="16"/>
      <c r="L802" s="16"/>
      <c r="M802" s="16"/>
      <c r="N802" s="128"/>
      <c r="O802" s="16"/>
      <c r="P802" s="16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  <c r="AB802" s="94"/>
      <c r="AC802" s="94"/>
      <c r="AD802" s="94"/>
      <c r="AE802" s="94"/>
      <c r="AF802" s="94"/>
      <c r="AG802" s="94"/>
      <c r="AH802" s="94"/>
      <c r="AI802" s="18"/>
      <c r="AJ802" s="18"/>
      <c r="AK802" s="18"/>
      <c r="AL802" s="18"/>
      <c r="AM802" s="18"/>
      <c r="AN802" s="18"/>
    </row>
    <row r="803" spans="1:55" ht="15" customHeight="1">
      <c r="A803" s="12">
        <f t="shared" si="5"/>
        <v>23</v>
      </c>
      <c r="B803" s="25"/>
      <c r="C803" s="23"/>
      <c r="D803" s="23"/>
      <c r="E803" s="23"/>
      <c r="F803" s="29"/>
      <c r="G803" s="29"/>
      <c r="H803" s="16"/>
      <c r="I803" s="16"/>
      <c r="J803" s="16"/>
      <c r="K803" s="16"/>
      <c r="L803" s="16"/>
      <c r="M803" s="16"/>
      <c r="N803" s="128"/>
      <c r="O803" s="16"/>
      <c r="P803" s="16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  <c r="AB803" s="94"/>
      <c r="AC803" s="94"/>
      <c r="AD803" s="94"/>
      <c r="AE803" s="94"/>
      <c r="AF803" s="94"/>
      <c r="AG803" s="94"/>
      <c r="AH803" s="94"/>
      <c r="AI803" s="18"/>
      <c r="AJ803" s="18"/>
      <c r="AK803" s="18"/>
      <c r="AL803" s="18"/>
      <c r="AM803" s="18"/>
      <c r="AN803" s="18"/>
    </row>
    <row r="804" spans="1:55" ht="15" customHeight="1">
      <c r="A804" s="12">
        <f t="shared" si="5"/>
        <v>24</v>
      </c>
      <c r="B804" s="25"/>
      <c r="C804" s="23"/>
      <c r="D804" s="23"/>
      <c r="E804" s="23"/>
      <c r="F804" s="29"/>
      <c r="G804" s="29"/>
      <c r="H804" s="16"/>
      <c r="I804" s="16"/>
      <c r="J804" s="16"/>
      <c r="K804" s="16"/>
      <c r="L804" s="16"/>
      <c r="M804" s="16"/>
      <c r="N804" s="128"/>
      <c r="O804" s="16"/>
      <c r="P804" s="16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  <c r="AB804" s="94"/>
      <c r="AC804" s="94"/>
      <c r="AD804" s="94"/>
      <c r="AE804" s="94"/>
      <c r="AF804" s="94"/>
      <c r="AG804" s="94"/>
      <c r="AH804" s="94"/>
      <c r="AI804" s="18"/>
      <c r="AJ804" s="18"/>
      <c r="AK804" s="18"/>
      <c r="AL804" s="18"/>
      <c r="AM804" s="18"/>
      <c r="AN804" s="18"/>
    </row>
    <row r="805" spans="1:55" ht="15" customHeight="1">
      <c r="A805" s="12">
        <f t="shared" si="5"/>
        <v>25</v>
      </c>
      <c r="B805" s="25"/>
      <c r="C805" s="23"/>
      <c r="D805" s="23"/>
      <c r="E805" s="23"/>
      <c r="F805" s="29"/>
      <c r="G805" s="29"/>
      <c r="H805" s="16"/>
      <c r="I805" s="16"/>
      <c r="J805" s="16"/>
      <c r="K805" s="16"/>
      <c r="L805" s="16"/>
      <c r="M805" s="16"/>
      <c r="N805" s="128"/>
      <c r="O805" s="16"/>
      <c r="P805" s="16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  <c r="AB805" s="94"/>
      <c r="AC805" s="94"/>
      <c r="AD805" s="94"/>
      <c r="AE805" s="94"/>
      <c r="AF805" s="94"/>
      <c r="AG805" s="94"/>
      <c r="AH805" s="94"/>
      <c r="AI805" s="18"/>
      <c r="AJ805" s="18"/>
      <c r="AK805" s="18"/>
      <c r="AL805" s="18"/>
      <c r="AM805" s="18"/>
      <c r="AN805" s="18"/>
    </row>
    <row r="806" spans="1:55" ht="15" customHeight="1">
      <c r="A806" s="12">
        <f t="shared" si="5"/>
        <v>26</v>
      </c>
      <c r="B806" s="25"/>
      <c r="C806" s="23"/>
      <c r="D806" s="23"/>
      <c r="E806" s="23"/>
      <c r="F806" s="16"/>
      <c r="G806" s="16"/>
      <c r="H806" s="16"/>
      <c r="I806" s="16"/>
      <c r="J806" s="16"/>
      <c r="K806" s="16"/>
      <c r="L806" s="16"/>
      <c r="M806" s="16"/>
      <c r="N806" s="128"/>
      <c r="O806" s="16"/>
      <c r="P806" s="16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  <c r="AB806" s="94"/>
      <c r="AC806" s="94"/>
      <c r="AD806" s="94"/>
      <c r="AE806" s="94"/>
      <c r="AF806" s="94"/>
      <c r="AG806" s="94"/>
      <c r="AH806" s="94"/>
      <c r="AI806" s="18"/>
      <c r="AJ806" s="18"/>
      <c r="AK806" s="18"/>
      <c r="AL806" s="18"/>
      <c r="AM806" s="18"/>
      <c r="AN806" s="18"/>
    </row>
    <row r="807" spans="1:55" ht="15" customHeight="1">
      <c r="A807" s="12">
        <f t="shared" si="5"/>
        <v>27</v>
      </c>
      <c r="B807" s="25"/>
      <c r="C807" s="23"/>
      <c r="D807" s="23"/>
      <c r="E807" s="23"/>
      <c r="F807" s="29"/>
      <c r="G807" s="29"/>
      <c r="H807" s="16"/>
      <c r="I807" s="16"/>
      <c r="J807" s="16"/>
      <c r="K807" s="16"/>
      <c r="L807" s="16"/>
      <c r="M807" s="16"/>
      <c r="N807" s="128"/>
      <c r="O807" s="16"/>
      <c r="P807" s="16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  <c r="AB807" s="94"/>
      <c r="AC807" s="94"/>
      <c r="AD807" s="94"/>
      <c r="AE807" s="94"/>
      <c r="AF807" s="94"/>
      <c r="AG807" s="94"/>
      <c r="AH807" s="94"/>
      <c r="AI807" s="18"/>
      <c r="AJ807" s="18"/>
      <c r="AK807" s="18"/>
      <c r="AL807" s="18"/>
      <c r="AM807" s="18"/>
      <c r="AN807" s="18"/>
    </row>
    <row r="808" spans="1:55" ht="15" customHeight="1">
      <c r="A808" s="12">
        <f t="shared" si="5"/>
        <v>28</v>
      </c>
      <c r="B808" s="25"/>
      <c r="C808" s="23"/>
      <c r="D808" s="23"/>
      <c r="E808" s="23"/>
      <c r="F808" s="29"/>
      <c r="G808" s="29"/>
      <c r="H808" s="16"/>
      <c r="I808" s="16"/>
      <c r="J808" s="16"/>
      <c r="K808" s="16"/>
      <c r="L808" s="16"/>
      <c r="M808" s="16"/>
      <c r="N808" s="128"/>
      <c r="O808" s="16"/>
      <c r="P808" s="16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  <c r="AB808" s="94"/>
      <c r="AC808" s="94"/>
      <c r="AD808" s="94"/>
      <c r="AE808" s="94"/>
      <c r="AF808" s="94"/>
      <c r="AG808" s="94"/>
      <c r="AH808" s="94"/>
      <c r="AI808" s="18"/>
      <c r="AJ808" s="18"/>
      <c r="AK808" s="18"/>
      <c r="AL808" s="18"/>
      <c r="AM808" s="18"/>
      <c r="AN808" s="18"/>
    </row>
    <row r="809" spans="1:55" ht="15" customHeight="1">
      <c r="A809" s="12">
        <f t="shared" si="5"/>
        <v>29</v>
      </c>
      <c r="B809" s="25"/>
      <c r="C809" s="23"/>
      <c r="D809" s="23"/>
      <c r="E809" s="23"/>
      <c r="F809" s="16"/>
      <c r="G809" s="16"/>
      <c r="H809" s="16"/>
      <c r="I809" s="16"/>
      <c r="J809" s="16"/>
      <c r="K809" s="16"/>
      <c r="L809" s="16"/>
      <c r="M809" s="16"/>
      <c r="N809" s="128"/>
      <c r="O809" s="16"/>
      <c r="P809" s="16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  <c r="AB809" s="94"/>
      <c r="AC809" s="94"/>
      <c r="AD809" s="94"/>
      <c r="AE809" s="94"/>
      <c r="AF809" s="94"/>
      <c r="AG809" s="94"/>
      <c r="AH809" s="94"/>
      <c r="AI809" s="18"/>
      <c r="AJ809" s="18"/>
      <c r="AK809" s="18"/>
      <c r="AL809" s="18"/>
      <c r="AM809" s="18"/>
      <c r="AN809" s="18"/>
    </row>
    <row r="810" spans="1:55" ht="15" customHeight="1">
      <c r="A810" s="12">
        <f t="shared" si="5"/>
        <v>30</v>
      </c>
      <c r="B810" s="25"/>
      <c r="C810" s="23"/>
      <c r="D810" s="23"/>
      <c r="E810" s="23"/>
      <c r="F810" s="29"/>
      <c r="G810" s="29"/>
      <c r="H810" s="16"/>
      <c r="I810" s="16"/>
      <c r="J810" s="16"/>
      <c r="K810" s="16"/>
      <c r="L810" s="16"/>
      <c r="M810" s="16"/>
      <c r="N810" s="128"/>
      <c r="O810" s="16"/>
      <c r="P810" s="16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  <c r="AB810" s="94"/>
      <c r="AC810" s="94"/>
      <c r="AD810" s="94"/>
      <c r="AE810" s="94"/>
      <c r="AF810" s="94"/>
      <c r="AG810" s="94"/>
      <c r="AH810" s="94"/>
      <c r="AI810" s="18"/>
      <c r="AJ810" s="18"/>
      <c r="AK810" s="18"/>
      <c r="AL810" s="18"/>
      <c r="AM810" s="18"/>
      <c r="AN810" s="18"/>
    </row>
    <row r="811" spans="1:55" ht="15" customHeight="1">
      <c r="A811" s="12">
        <f t="shared" si="5"/>
        <v>31</v>
      </c>
      <c r="B811" s="25"/>
      <c r="C811" s="23"/>
      <c r="D811" s="23"/>
      <c r="E811" s="23"/>
      <c r="F811" s="29"/>
      <c r="G811" s="29"/>
      <c r="H811" s="16"/>
      <c r="I811" s="16"/>
      <c r="J811" s="16"/>
      <c r="K811" s="16"/>
      <c r="L811" s="16"/>
      <c r="M811" s="16"/>
      <c r="N811" s="128"/>
      <c r="O811" s="16"/>
      <c r="P811" s="16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  <c r="AB811" s="94"/>
      <c r="AC811" s="94"/>
      <c r="AD811" s="94"/>
      <c r="AE811" s="94"/>
      <c r="AF811" s="94"/>
      <c r="AG811" s="94"/>
      <c r="AH811" s="94"/>
      <c r="AI811" s="18"/>
      <c r="AJ811" s="18"/>
      <c r="AK811" s="18"/>
      <c r="AL811" s="18"/>
      <c r="AM811" s="18"/>
      <c r="AN811" s="18"/>
    </row>
    <row r="812" spans="1:55" ht="15" customHeight="1">
      <c r="A812" s="12">
        <f t="shared" si="5"/>
        <v>32</v>
      </c>
      <c r="B812" s="25"/>
      <c r="C812" s="23"/>
      <c r="D812" s="23"/>
      <c r="E812" s="23"/>
      <c r="F812" s="29"/>
      <c r="G812" s="29"/>
      <c r="H812" s="16"/>
      <c r="I812" s="16"/>
      <c r="J812" s="16"/>
      <c r="K812" s="16"/>
      <c r="L812" s="16"/>
      <c r="M812" s="16"/>
      <c r="N812" s="128"/>
      <c r="O812" s="16"/>
      <c r="P812" s="16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  <c r="AB812" s="94"/>
      <c r="AC812" s="94"/>
      <c r="AD812" s="94"/>
      <c r="AE812" s="94"/>
      <c r="AF812" s="94"/>
      <c r="AG812" s="94"/>
      <c r="AH812" s="94"/>
      <c r="AI812" s="18"/>
      <c r="AJ812" s="18"/>
      <c r="AK812" s="18"/>
      <c r="AL812" s="18"/>
      <c r="AM812" s="18"/>
      <c r="AN812" s="18"/>
    </row>
    <row r="813" spans="1:55" ht="15" customHeight="1">
      <c r="A813" s="12">
        <f t="shared" si="5"/>
        <v>33</v>
      </c>
      <c r="B813" s="25"/>
      <c r="C813" s="23"/>
      <c r="D813" s="30"/>
      <c r="E813" s="20"/>
      <c r="F813" s="21"/>
      <c r="G813" s="31"/>
      <c r="H813" s="32"/>
      <c r="I813" s="32"/>
      <c r="J813" s="32"/>
      <c r="K813" s="21"/>
      <c r="L813" s="22"/>
      <c r="M813" s="21"/>
      <c r="N813" s="128"/>
      <c r="O813" s="21"/>
      <c r="P813" s="21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  <c r="AB813" s="94"/>
      <c r="AC813" s="94"/>
      <c r="AD813" s="94"/>
      <c r="AE813" s="94"/>
      <c r="AF813" s="94"/>
      <c r="AG813" s="94"/>
      <c r="AH813" s="94"/>
      <c r="AI813" s="18"/>
      <c r="AJ813" s="18"/>
      <c r="AK813" s="18"/>
      <c r="AL813" s="18"/>
      <c r="AM813" s="18"/>
      <c r="AN813" s="18"/>
    </row>
    <row r="814" spans="1:55" ht="15" customHeight="1">
      <c r="A814" s="12">
        <f t="shared" si="5"/>
        <v>34</v>
      </c>
      <c r="B814" s="25"/>
      <c r="C814" s="23"/>
      <c r="D814" s="23"/>
      <c r="E814" s="23"/>
      <c r="F814" s="29"/>
      <c r="G814" s="29"/>
      <c r="H814" s="16"/>
      <c r="I814" s="16"/>
      <c r="J814" s="16"/>
      <c r="K814" s="16"/>
      <c r="L814" s="16"/>
      <c r="M814" s="16"/>
      <c r="N814" s="128"/>
      <c r="O814" s="16"/>
      <c r="P814" s="16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  <c r="AB814" s="94"/>
      <c r="AC814" s="94"/>
      <c r="AD814" s="94"/>
      <c r="AE814" s="94"/>
      <c r="AF814" s="94"/>
      <c r="AG814" s="94"/>
      <c r="AH814" s="94"/>
      <c r="AI814" s="18"/>
      <c r="AJ814" s="18"/>
      <c r="AK814" s="18"/>
      <c r="AL814" s="18"/>
      <c r="AM814" s="18"/>
      <c r="AN814" s="18"/>
    </row>
    <row r="815" spans="1:55" ht="15" customHeight="1">
      <c r="A815" s="12">
        <f t="shared" si="5"/>
        <v>35</v>
      </c>
      <c r="B815" s="25"/>
      <c r="C815" s="23"/>
      <c r="D815" s="23"/>
      <c r="E815" s="23"/>
      <c r="F815" s="29"/>
      <c r="G815" s="29"/>
      <c r="H815" s="16"/>
      <c r="I815" s="16"/>
      <c r="J815" s="16"/>
      <c r="K815" s="16"/>
      <c r="L815" s="16"/>
      <c r="M815" s="16"/>
      <c r="N815" s="128"/>
      <c r="O815" s="16"/>
      <c r="P815" s="16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  <c r="AB815" s="94"/>
      <c r="AC815" s="94"/>
      <c r="AD815" s="94"/>
      <c r="AE815" s="94"/>
      <c r="AF815" s="94"/>
      <c r="AG815" s="94"/>
      <c r="AH815" s="94"/>
      <c r="AI815" s="18"/>
      <c r="AJ815" s="18"/>
      <c r="AK815" s="18"/>
      <c r="AL815" s="18"/>
      <c r="AM815" s="18"/>
      <c r="AN815" s="18"/>
    </row>
    <row r="816" spans="1:55" s="7" customFormat="1" ht="15" customHeight="1">
      <c r="A816" s="12">
        <f t="shared" si="5"/>
        <v>36</v>
      </c>
      <c r="B816" s="25"/>
      <c r="C816" s="23"/>
      <c r="D816" s="23"/>
      <c r="E816" s="23"/>
      <c r="F816" s="16"/>
      <c r="G816" s="16"/>
      <c r="H816" s="16"/>
      <c r="I816" s="16"/>
      <c r="J816" s="16"/>
      <c r="K816" s="16"/>
      <c r="L816" s="16"/>
      <c r="M816" s="16"/>
      <c r="N816" s="128"/>
      <c r="O816" s="16"/>
      <c r="P816" s="16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  <c r="AB816" s="94"/>
      <c r="AC816" s="94"/>
      <c r="AD816" s="94"/>
      <c r="AE816" s="94"/>
      <c r="AF816" s="94"/>
      <c r="AG816" s="94"/>
      <c r="AH816" s="94"/>
      <c r="AI816" s="18"/>
      <c r="AJ816" s="18"/>
      <c r="AK816" s="18"/>
      <c r="AL816" s="18"/>
      <c r="AM816" s="18"/>
      <c r="AN816" s="18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</row>
    <row r="817" spans="1:55" s="7" customFormat="1" ht="15" customHeight="1">
      <c r="A817" s="12">
        <f t="shared" si="5"/>
        <v>37</v>
      </c>
      <c r="B817" s="25"/>
      <c r="C817" s="23"/>
      <c r="D817" s="23"/>
      <c r="E817" s="23"/>
      <c r="F817" s="29"/>
      <c r="G817" s="29"/>
      <c r="H817" s="16"/>
      <c r="I817" s="16"/>
      <c r="J817" s="16"/>
      <c r="K817" s="16"/>
      <c r="L817" s="16"/>
      <c r="M817" s="16"/>
      <c r="N817" s="128"/>
      <c r="O817" s="16"/>
      <c r="P817" s="16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  <c r="AB817" s="94"/>
      <c r="AC817" s="94"/>
      <c r="AD817" s="94"/>
      <c r="AE817" s="94"/>
      <c r="AF817" s="94"/>
      <c r="AG817" s="94"/>
      <c r="AH817" s="94"/>
      <c r="AI817" s="18"/>
      <c r="AJ817" s="18"/>
      <c r="AK817" s="18"/>
      <c r="AL817" s="18"/>
      <c r="AM817" s="18"/>
      <c r="AN817" s="18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</row>
    <row r="818" spans="1:55" ht="15" customHeight="1">
      <c r="A818" s="12">
        <f t="shared" si="5"/>
        <v>38</v>
      </c>
      <c r="B818" s="25"/>
      <c r="C818" s="23"/>
      <c r="D818" s="23"/>
      <c r="E818" s="23"/>
      <c r="F818" s="29"/>
      <c r="G818" s="29"/>
      <c r="H818" s="16"/>
      <c r="I818" s="16"/>
      <c r="J818" s="16"/>
      <c r="K818" s="16"/>
      <c r="L818" s="16"/>
      <c r="M818" s="16"/>
      <c r="N818" s="128"/>
      <c r="O818" s="16"/>
      <c r="P818" s="16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  <c r="AB818" s="94"/>
      <c r="AC818" s="94"/>
      <c r="AD818" s="94"/>
      <c r="AE818" s="94"/>
      <c r="AF818" s="94"/>
      <c r="AG818" s="94"/>
      <c r="AH818" s="94"/>
      <c r="AI818" s="18"/>
      <c r="AJ818" s="18"/>
      <c r="AK818" s="18"/>
      <c r="AL818" s="18"/>
      <c r="AM818" s="18"/>
      <c r="AN818" s="18"/>
    </row>
    <row r="819" spans="1:55" ht="26.25" customHeight="1">
      <c r="A819" s="12">
        <f t="shared" si="5"/>
        <v>39</v>
      </c>
      <c r="B819" s="25"/>
      <c r="C819" s="23"/>
      <c r="D819" s="23"/>
      <c r="E819" s="23"/>
      <c r="F819" s="29"/>
      <c r="G819" s="29"/>
      <c r="H819" s="16"/>
      <c r="I819" s="16"/>
      <c r="J819" s="16"/>
      <c r="K819" s="16"/>
      <c r="L819" s="16"/>
      <c r="M819" s="16"/>
      <c r="N819" s="128"/>
      <c r="O819" s="16"/>
      <c r="P819" s="16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  <c r="AB819" s="94"/>
      <c r="AC819" s="94"/>
      <c r="AD819" s="94"/>
      <c r="AE819" s="94"/>
      <c r="AF819" s="94"/>
      <c r="AG819" s="94"/>
      <c r="AH819" s="94"/>
      <c r="AI819" s="18"/>
      <c r="AJ819" s="18"/>
      <c r="AK819" s="18"/>
      <c r="AL819" s="18"/>
      <c r="AM819" s="18"/>
      <c r="AN819" s="18"/>
    </row>
    <row r="820" spans="1:55" s="7" customFormat="1" ht="15" customHeight="1">
      <c r="A820" s="12">
        <f t="shared" si="5"/>
        <v>40</v>
      </c>
      <c r="B820" s="25"/>
      <c r="C820" s="23"/>
      <c r="D820" s="23"/>
      <c r="E820" s="23"/>
      <c r="F820" s="29"/>
      <c r="G820" s="29"/>
      <c r="H820" s="16"/>
      <c r="I820" s="16"/>
      <c r="J820" s="16"/>
      <c r="K820" s="16"/>
      <c r="L820" s="16"/>
      <c r="M820" s="16"/>
      <c r="N820" s="128"/>
      <c r="O820" s="16"/>
      <c r="P820" s="16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  <c r="AB820" s="94"/>
      <c r="AC820" s="94"/>
      <c r="AD820" s="94"/>
      <c r="AE820" s="94"/>
      <c r="AF820" s="94"/>
      <c r="AG820" s="94"/>
      <c r="AH820" s="94"/>
      <c r="AI820" s="18"/>
      <c r="AJ820" s="18"/>
      <c r="AK820" s="18"/>
      <c r="AL820" s="18"/>
      <c r="AM820" s="18"/>
      <c r="AN820" s="18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</row>
    <row r="821" spans="1:55" s="6" customFormat="1" ht="15" customHeight="1">
      <c r="A821" s="12">
        <f t="shared" si="5"/>
        <v>41</v>
      </c>
      <c r="B821" s="25"/>
      <c r="C821" s="23"/>
      <c r="D821" s="23"/>
      <c r="E821" s="23"/>
      <c r="F821" s="29"/>
      <c r="G821" s="29"/>
      <c r="H821" s="16"/>
      <c r="I821" s="16"/>
      <c r="J821" s="16"/>
      <c r="K821" s="16"/>
      <c r="L821" s="16"/>
      <c r="M821" s="16"/>
      <c r="N821" s="128"/>
      <c r="O821" s="16"/>
      <c r="P821" s="16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  <c r="AB821" s="94"/>
      <c r="AC821" s="94"/>
      <c r="AD821" s="94"/>
      <c r="AE821" s="94"/>
      <c r="AF821" s="94"/>
      <c r="AG821" s="94"/>
      <c r="AH821" s="94"/>
      <c r="AI821" s="18"/>
      <c r="AJ821" s="18"/>
      <c r="AK821" s="18"/>
      <c r="AL821" s="18"/>
      <c r="AM821" s="18"/>
      <c r="AN821" s="18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</row>
    <row r="822" spans="1:55" s="7" customFormat="1" ht="15" customHeight="1">
      <c r="A822" s="12">
        <f t="shared" si="5"/>
        <v>42</v>
      </c>
      <c r="B822" s="25"/>
      <c r="C822" s="23"/>
      <c r="D822" s="23"/>
      <c r="E822" s="23"/>
      <c r="F822" s="29"/>
      <c r="G822" s="29"/>
      <c r="H822" s="16"/>
      <c r="I822" s="16"/>
      <c r="J822" s="16"/>
      <c r="K822" s="16"/>
      <c r="L822" s="16"/>
      <c r="M822" s="16"/>
      <c r="N822" s="128"/>
      <c r="O822" s="16"/>
      <c r="P822" s="16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  <c r="AB822" s="94"/>
      <c r="AC822" s="94"/>
      <c r="AD822" s="94"/>
      <c r="AE822" s="94"/>
      <c r="AF822" s="94"/>
      <c r="AG822" s="94"/>
      <c r="AH822" s="94"/>
      <c r="AI822" s="18"/>
      <c r="AJ822" s="18"/>
      <c r="AK822" s="18"/>
      <c r="AL822" s="18"/>
      <c r="AM822" s="18"/>
      <c r="AN822" s="18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</row>
    <row r="823" spans="1:55" s="7" customFormat="1" ht="15" customHeight="1">
      <c r="A823" s="12">
        <f t="shared" si="5"/>
        <v>43</v>
      </c>
      <c r="B823" s="25"/>
      <c r="C823" s="23"/>
      <c r="D823" s="23"/>
      <c r="E823" s="23"/>
      <c r="F823" s="29"/>
      <c r="G823" s="29"/>
      <c r="H823" s="16"/>
      <c r="I823" s="16"/>
      <c r="J823" s="16"/>
      <c r="K823" s="16"/>
      <c r="L823" s="16"/>
      <c r="M823" s="16"/>
      <c r="N823" s="128"/>
      <c r="O823" s="16"/>
      <c r="P823" s="16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4"/>
      <c r="AC823" s="94"/>
      <c r="AD823" s="94"/>
      <c r="AE823" s="94"/>
      <c r="AF823" s="94"/>
      <c r="AG823" s="94"/>
      <c r="AH823" s="94"/>
      <c r="AI823" s="18"/>
      <c r="AJ823" s="18"/>
      <c r="AK823" s="18"/>
      <c r="AL823" s="18"/>
      <c r="AM823" s="18"/>
      <c r="AN823" s="18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</row>
    <row r="824" spans="1:55" s="7" customFormat="1" ht="15" customHeight="1">
      <c r="A824" s="12">
        <f t="shared" si="5"/>
        <v>44</v>
      </c>
      <c r="B824" s="25"/>
      <c r="C824" s="23"/>
      <c r="D824" s="23"/>
      <c r="E824" s="23"/>
      <c r="F824" s="29"/>
      <c r="G824" s="29"/>
      <c r="H824" s="16"/>
      <c r="I824" s="16"/>
      <c r="J824" s="16"/>
      <c r="K824" s="16"/>
      <c r="L824" s="16"/>
      <c r="M824" s="16"/>
      <c r="N824" s="128"/>
      <c r="O824" s="16"/>
      <c r="P824" s="16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  <c r="AB824" s="94"/>
      <c r="AC824" s="94"/>
      <c r="AD824" s="94"/>
      <c r="AE824" s="94"/>
      <c r="AF824" s="94"/>
      <c r="AG824" s="94"/>
      <c r="AH824" s="94"/>
      <c r="AI824" s="18"/>
      <c r="AJ824" s="18"/>
      <c r="AK824" s="18"/>
      <c r="AL824" s="18"/>
      <c r="AM824" s="18"/>
      <c r="AN824" s="18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</row>
    <row r="825" spans="1:55" ht="15" customHeight="1">
      <c r="A825" s="12">
        <f t="shared" si="5"/>
        <v>45</v>
      </c>
      <c r="B825" s="25"/>
      <c r="C825" s="23"/>
      <c r="D825" s="44"/>
      <c r="E825" s="44"/>
      <c r="F825" s="16"/>
      <c r="G825" s="16"/>
      <c r="H825" s="16"/>
      <c r="I825" s="16"/>
      <c r="J825" s="16"/>
      <c r="K825" s="16"/>
      <c r="L825" s="16"/>
      <c r="M825" s="16"/>
      <c r="N825" s="128"/>
      <c r="O825" s="16"/>
      <c r="P825" s="16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  <c r="AB825" s="94"/>
      <c r="AC825" s="94"/>
      <c r="AD825" s="94"/>
      <c r="AE825" s="94"/>
      <c r="AF825" s="94"/>
      <c r="AG825" s="94"/>
      <c r="AH825" s="94"/>
      <c r="AI825" s="18"/>
      <c r="AJ825" s="18"/>
      <c r="AK825" s="18"/>
      <c r="AL825" s="18"/>
      <c r="AM825" s="18"/>
      <c r="AN825" s="18"/>
    </row>
    <row r="826" spans="1:55" ht="15" customHeight="1">
      <c r="A826" s="12">
        <f t="shared" si="5"/>
        <v>46</v>
      </c>
      <c r="B826" s="25"/>
      <c r="C826" s="23"/>
      <c r="D826" s="18"/>
      <c r="E826" s="23"/>
      <c r="F826" s="16"/>
      <c r="G826" s="16"/>
      <c r="H826" s="39"/>
      <c r="I826" s="39"/>
      <c r="J826" s="11"/>
      <c r="K826" s="16"/>
      <c r="L826" s="16"/>
      <c r="M826" s="16"/>
      <c r="N826" s="128"/>
      <c r="O826" s="18"/>
      <c r="P826" s="18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  <c r="AB826" s="94"/>
      <c r="AC826" s="94"/>
      <c r="AD826" s="94"/>
      <c r="AE826" s="94"/>
      <c r="AF826" s="94"/>
      <c r="AG826" s="94"/>
      <c r="AH826" s="94"/>
      <c r="AI826" s="18"/>
      <c r="AJ826" s="18"/>
      <c r="AK826" s="18"/>
      <c r="AL826" s="18"/>
      <c r="AM826" s="18"/>
      <c r="AN826" s="18"/>
    </row>
    <row r="827" spans="1:55" ht="15" customHeight="1">
      <c r="A827" s="12">
        <f t="shared" si="5"/>
        <v>47</v>
      </c>
      <c r="B827" s="25"/>
      <c r="C827" s="23"/>
      <c r="D827" s="23"/>
      <c r="E827" s="23"/>
      <c r="F827" s="16"/>
      <c r="G827" s="16"/>
      <c r="H827" s="16"/>
      <c r="I827" s="16"/>
      <c r="J827" s="16"/>
      <c r="K827" s="16"/>
      <c r="L827" s="16"/>
      <c r="M827" s="16"/>
      <c r="N827" s="128"/>
      <c r="O827" s="16"/>
      <c r="P827" s="16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  <c r="AB827" s="94"/>
      <c r="AC827" s="94"/>
      <c r="AD827" s="94"/>
      <c r="AE827" s="94"/>
      <c r="AF827" s="94"/>
      <c r="AG827" s="94"/>
      <c r="AH827" s="94"/>
      <c r="AI827" s="18"/>
      <c r="AJ827" s="18"/>
      <c r="AK827" s="18"/>
      <c r="AL827" s="18"/>
      <c r="AM827" s="18"/>
      <c r="AN827" s="18"/>
    </row>
    <row r="828" spans="1:55" ht="15" customHeight="1">
      <c r="A828" s="12">
        <f t="shared" si="5"/>
        <v>48</v>
      </c>
      <c r="B828" s="25"/>
      <c r="C828" s="23"/>
      <c r="D828" s="23"/>
      <c r="E828" s="23"/>
      <c r="F828" s="16"/>
      <c r="G828" s="16"/>
      <c r="H828" s="16"/>
      <c r="I828" s="16"/>
      <c r="J828" s="16"/>
      <c r="K828" s="16"/>
      <c r="L828" s="16"/>
      <c r="M828" s="16"/>
      <c r="N828" s="128"/>
      <c r="O828" s="16"/>
      <c r="P828" s="16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  <c r="AB828" s="94"/>
      <c r="AC828" s="94"/>
      <c r="AD828" s="94"/>
      <c r="AE828" s="94"/>
      <c r="AF828" s="94"/>
      <c r="AG828" s="94"/>
      <c r="AH828" s="94"/>
      <c r="AI828" s="18"/>
      <c r="AJ828" s="18"/>
      <c r="AK828" s="18"/>
      <c r="AL828" s="18"/>
      <c r="AM828" s="18"/>
      <c r="AN828" s="18"/>
    </row>
    <row r="829" spans="1:55" ht="15" customHeight="1">
      <c r="A829" s="12">
        <f t="shared" si="5"/>
        <v>49</v>
      </c>
      <c r="B829" s="25"/>
      <c r="C829" s="23"/>
      <c r="D829" s="23"/>
      <c r="E829" s="23"/>
      <c r="F829" s="16"/>
      <c r="G829" s="16"/>
      <c r="H829" s="16"/>
      <c r="I829" s="16"/>
      <c r="J829" s="16"/>
      <c r="K829" s="16"/>
      <c r="L829" s="16"/>
      <c r="M829" s="16"/>
      <c r="N829" s="128"/>
      <c r="O829" s="16"/>
      <c r="P829" s="16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  <c r="AB829" s="94"/>
      <c r="AC829" s="94"/>
      <c r="AD829" s="94"/>
      <c r="AE829" s="94"/>
      <c r="AF829" s="94"/>
      <c r="AG829" s="94"/>
      <c r="AH829" s="94"/>
      <c r="AI829" s="18"/>
      <c r="AJ829" s="18"/>
      <c r="AK829" s="18"/>
      <c r="AL829" s="18"/>
      <c r="AM829" s="18"/>
      <c r="AN829" s="18"/>
    </row>
    <row r="830" spans="1:55" s="7" customFormat="1" ht="15" customHeight="1">
      <c r="A830" s="12">
        <f t="shared" si="5"/>
        <v>50</v>
      </c>
      <c r="B830" s="25"/>
      <c r="C830" s="23"/>
      <c r="D830" s="23"/>
      <c r="E830" s="23"/>
      <c r="F830" s="16"/>
      <c r="G830" s="16"/>
      <c r="H830" s="16"/>
      <c r="I830" s="16"/>
      <c r="J830" s="16"/>
      <c r="K830" s="16"/>
      <c r="L830" s="16"/>
      <c r="M830" s="16"/>
      <c r="N830" s="128"/>
      <c r="O830" s="16"/>
      <c r="P830" s="16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  <c r="AB830" s="94"/>
      <c r="AC830" s="94"/>
      <c r="AD830" s="94"/>
      <c r="AE830" s="94"/>
      <c r="AF830" s="94"/>
      <c r="AG830" s="94"/>
      <c r="AH830" s="94"/>
      <c r="AI830" s="18"/>
      <c r="AJ830" s="18"/>
      <c r="AK830" s="18"/>
      <c r="AL830" s="18"/>
      <c r="AM830" s="18"/>
      <c r="AN830" s="18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</row>
    <row r="831" spans="1:55" s="7" customFormat="1" ht="15" customHeight="1">
      <c r="A831" s="12">
        <f t="shared" si="5"/>
        <v>51</v>
      </c>
      <c r="B831" s="25"/>
      <c r="C831" s="23"/>
      <c r="D831" s="23"/>
      <c r="E831" s="23"/>
      <c r="F831" s="16"/>
      <c r="G831" s="16"/>
      <c r="H831" s="16"/>
      <c r="I831" s="16"/>
      <c r="J831" s="16"/>
      <c r="K831" s="16"/>
      <c r="L831" s="16"/>
      <c r="M831" s="16"/>
      <c r="N831" s="128"/>
      <c r="O831" s="16"/>
      <c r="P831" s="16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  <c r="AB831" s="94"/>
      <c r="AC831" s="94"/>
      <c r="AD831" s="94"/>
      <c r="AE831" s="94"/>
      <c r="AF831" s="94"/>
      <c r="AG831" s="94"/>
      <c r="AH831" s="94"/>
      <c r="AI831" s="18"/>
      <c r="AJ831" s="18"/>
      <c r="AK831" s="18"/>
      <c r="AL831" s="18"/>
      <c r="AM831" s="18"/>
      <c r="AN831" s="18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</row>
    <row r="832" spans="1:55" s="7" customFormat="1" ht="15" customHeight="1">
      <c r="A832" s="12">
        <f t="shared" si="5"/>
        <v>52</v>
      </c>
      <c r="B832" s="25"/>
      <c r="C832" s="23"/>
      <c r="D832" s="23"/>
      <c r="E832" s="23"/>
      <c r="F832" s="16"/>
      <c r="G832" s="16"/>
      <c r="H832" s="16"/>
      <c r="I832" s="16"/>
      <c r="J832" s="16"/>
      <c r="K832" s="16"/>
      <c r="L832" s="16"/>
      <c r="M832" s="16"/>
      <c r="N832" s="128"/>
      <c r="O832" s="16"/>
      <c r="P832" s="16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  <c r="AB832" s="94"/>
      <c r="AC832" s="94"/>
      <c r="AD832" s="94"/>
      <c r="AE832" s="94"/>
      <c r="AF832" s="94"/>
      <c r="AG832" s="94"/>
      <c r="AH832" s="94"/>
      <c r="AI832" s="18"/>
      <c r="AJ832" s="18"/>
      <c r="AK832" s="18"/>
      <c r="AL832" s="18"/>
      <c r="AM832" s="18"/>
      <c r="AN832" s="18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</row>
    <row r="833" spans="1:55" ht="15" customHeight="1">
      <c r="A833" s="12">
        <f t="shared" ref="A833:A896" si="6">A832+1</f>
        <v>53</v>
      </c>
      <c r="B833" s="25"/>
      <c r="C833" s="23"/>
      <c r="D833" s="23"/>
      <c r="E833" s="23"/>
      <c r="F833" s="16"/>
      <c r="G833" s="16"/>
      <c r="H833" s="16"/>
      <c r="I833" s="16"/>
      <c r="J833" s="16"/>
      <c r="K833" s="16"/>
      <c r="L833" s="16"/>
      <c r="M833" s="16"/>
      <c r="N833" s="128"/>
      <c r="O833" s="16"/>
      <c r="P833" s="16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  <c r="AB833" s="94"/>
      <c r="AC833" s="94"/>
      <c r="AD833" s="94"/>
      <c r="AE833" s="94"/>
      <c r="AF833" s="94"/>
      <c r="AG833" s="94"/>
      <c r="AH833" s="94"/>
      <c r="AI833" s="18"/>
      <c r="AJ833" s="18"/>
      <c r="AK833" s="18"/>
      <c r="AL833" s="18"/>
      <c r="AM833" s="18"/>
      <c r="AN833" s="18"/>
    </row>
    <row r="834" spans="1:55" ht="15" customHeight="1">
      <c r="A834" s="12">
        <f t="shared" si="6"/>
        <v>54</v>
      </c>
      <c r="B834" s="25"/>
      <c r="C834" s="23"/>
      <c r="D834" s="23"/>
      <c r="E834" s="23"/>
      <c r="F834" s="16"/>
      <c r="G834" s="16"/>
      <c r="H834" s="16"/>
      <c r="I834" s="16"/>
      <c r="J834" s="16"/>
      <c r="K834" s="16"/>
      <c r="L834" s="16"/>
      <c r="M834" s="16"/>
      <c r="N834" s="128"/>
      <c r="O834" s="16"/>
      <c r="P834" s="16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  <c r="AB834" s="94"/>
      <c r="AC834" s="94"/>
      <c r="AD834" s="94"/>
      <c r="AE834" s="94"/>
      <c r="AF834" s="94"/>
      <c r="AG834" s="94"/>
      <c r="AH834" s="94"/>
      <c r="AI834" s="18"/>
      <c r="AJ834" s="18"/>
      <c r="AK834" s="18"/>
      <c r="AL834" s="18"/>
      <c r="AM834" s="18"/>
      <c r="AN834" s="18"/>
    </row>
    <row r="835" spans="1:55" ht="15" customHeight="1">
      <c r="A835" s="12">
        <f t="shared" si="6"/>
        <v>55</v>
      </c>
      <c r="B835" s="25"/>
      <c r="C835" s="23"/>
      <c r="D835" s="23"/>
      <c r="E835" s="23"/>
      <c r="F835" s="16"/>
      <c r="G835" s="16"/>
      <c r="H835" s="16"/>
      <c r="I835" s="16"/>
      <c r="J835" s="16"/>
      <c r="K835" s="16"/>
      <c r="L835" s="16"/>
      <c r="M835" s="16"/>
      <c r="N835" s="128"/>
      <c r="O835" s="16"/>
      <c r="P835" s="16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  <c r="AB835" s="94"/>
      <c r="AC835" s="94"/>
      <c r="AD835" s="94"/>
      <c r="AE835" s="94"/>
      <c r="AF835" s="94"/>
      <c r="AG835" s="94"/>
      <c r="AH835" s="94"/>
      <c r="AI835" s="18"/>
      <c r="AJ835" s="18"/>
      <c r="AK835" s="18"/>
      <c r="AL835" s="18"/>
      <c r="AM835" s="18"/>
      <c r="AN835" s="18"/>
    </row>
    <row r="836" spans="1:55" ht="15" customHeight="1">
      <c r="A836" s="12">
        <f t="shared" si="6"/>
        <v>56</v>
      </c>
      <c r="B836" s="25"/>
      <c r="C836" s="23"/>
      <c r="D836" s="23"/>
      <c r="E836" s="23"/>
      <c r="F836" s="16"/>
      <c r="G836" s="16"/>
      <c r="H836" s="16"/>
      <c r="I836" s="16"/>
      <c r="J836" s="16"/>
      <c r="K836" s="16"/>
      <c r="L836" s="16"/>
      <c r="M836" s="16"/>
      <c r="N836" s="128"/>
      <c r="O836" s="16"/>
      <c r="P836" s="16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  <c r="AB836" s="94"/>
      <c r="AC836" s="94"/>
      <c r="AD836" s="94"/>
      <c r="AE836" s="94"/>
      <c r="AF836" s="94"/>
      <c r="AG836" s="94"/>
      <c r="AH836" s="94"/>
      <c r="AI836" s="18"/>
      <c r="AJ836" s="18"/>
      <c r="AK836" s="18"/>
      <c r="AL836" s="18"/>
      <c r="AM836" s="18"/>
      <c r="AN836" s="18"/>
    </row>
    <row r="837" spans="1:55" ht="15" customHeight="1">
      <c r="A837" s="12">
        <f t="shared" si="6"/>
        <v>57</v>
      </c>
      <c r="B837" s="25"/>
      <c r="C837" s="23"/>
      <c r="D837" s="23"/>
      <c r="E837" s="23"/>
      <c r="F837" s="16"/>
      <c r="G837" s="16"/>
      <c r="H837" s="16"/>
      <c r="I837" s="16"/>
      <c r="J837" s="16"/>
      <c r="K837" s="16"/>
      <c r="L837" s="16"/>
      <c r="M837" s="16"/>
      <c r="N837" s="128"/>
      <c r="O837" s="16"/>
      <c r="P837" s="16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  <c r="AB837" s="94"/>
      <c r="AC837" s="94"/>
      <c r="AD837" s="94"/>
      <c r="AE837" s="94"/>
      <c r="AF837" s="94"/>
      <c r="AG837" s="94"/>
      <c r="AH837" s="94"/>
      <c r="AI837" s="18"/>
      <c r="AJ837" s="18"/>
      <c r="AK837" s="18"/>
      <c r="AL837" s="18"/>
      <c r="AM837" s="18"/>
      <c r="AN837" s="18"/>
    </row>
    <row r="838" spans="1:55" ht="15" customHeight="1">
      <c r="A838" s="12">
        <f t="shared" si="6"/>
        <v>58</v>
      </c>
      <c r="B838" s="25"/>
      <c r="C838" s="23"/>
      <c r="D838" s="23"/>
      <c r="E838" s="23"/>
      <c r="F838" s="16"/>
      <c r="G838" s="16"/>
      <c r="H838" s="16"/>
      <c r="I838" s="16"/>
      <c r="J838" s="16"/>
      <c r="K838" s="16"/>
      <c r="L838" s="16"/>
      <c r="M838" s="16"/>
      <c r="N838" s="128"/>
      <c r="O838" s="16"/>
      <c r="P838" s="16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  <c r="AB838" s="94"/>
      <c r="AC838" s="94"/>
      <c r="AD838" s="94"/>
      <c r="AE838" s="94"/>
      <c r="AF838" s="94"/>
      <c r="AG838" s="94"/>
      <c r="AH838" s="94"/>
      <c r="AI838" s="18"/>
      <c r="AJ838" s="18"/>
      <c r="AK838" s="18"/>
      <c r="AL838" s="18"/>
      <c r="AM838" s="18"/>
      <c r="AN838" s="18"/>
    </row>
    <row r="839" spans="1:55" s="7" customFormat="1" ht="15" customHeight="1">
      <c r="A839" s="12">
        <f t="shared" si="6"/>
        <v>59</v>
      </c>
      <c r="B839" s="25"/>
      <c r="C839" s="23"/>
      <c r="D839" s="23"/>
      <c r="E839" s="23"/>
      <c r="F839" s="16"/>
      <c r="G839" s="16"/>
      <c r="H839" s="16"/>
      <c r="I839" s="16"/>
      <c r="J839" s="16"/>
      <c r="K839" s="16"/>
      <c r="L839" s="16"/>
      <c r="M839" s="16"/>
      <c r="N839" s="128"/>
      <c r="O839" s="16"/>
      <c r="P839" s="16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  <c r="AB839" s="94"/>
      <c r="AC839" s="94"/>
      <c r="AD839" s="94"/>
      <c r="AE839" s="94"/>
      <c r="AF839" s="94"/>
      <c r="AG839" s="94"/>
      <c r="AH839" s="94"/>
      <c r="AI839" s="18"/>
      <c r="AJ839" s="18"/>
      <c r="AK839" s="18"/>
      <c r="AL839" s="18"/>
      <c r="AM839" s="18"/>
      <c r="AN839" s="18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</row>
    <row r="840" spans="1:55" s="6" customFormat="1" ht="15" customHeight="1">
      <c r="A840" s="12">
        <f t="shared" si="6"/>
        <v>60</v>
      </c>
      <c r="B840" s="25"/>
      <c r="C840" s="23"/>
      <c r="D840" s="23"/>
      <c r="E840" s="23"/>
      <c r="F840" s="16"/>
      <c r="G840" s="16"/>
      <c r="H840" s="16"/>
      <c r="I840" s="16"/>
      <c r="J840" s="16"/>
      <c r="K840" s="16"/>
      <c r="L840" s="16"/>
      <c r="M840" s="16"/>
      <c r="N840" s="128"/>
      <c r="O840" s="16"/>
      <c r="P840" s="16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  <c r="AB840" s="94"/>
      <c r="AC840" s="94"/>
      <c r="AD840" s="94"/>
      <c r="AE840" s="94"/>
      <c r="AF840" s="94"/>
      <c r="AG840" s="94"/>
      <c r="AH840" s="94"/>
      <c r="AI840" s="18"/>
      <c r="AJ840" s="18"/>
      <c r="AK840" s="18"/>
      <c r="AL840" s="18"/>
      <c r="AM840" s="18"/>
      <c r="AN840" s="18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</row>
    <row r="841" spans="1:55" ht="15" customHeight="1">
      <c r="A841" s="12">
        <f t="shared" si="6"/>
        <v>61</v>
      </c>
      <c r="B841" s="25"/>
      <c r="C841" s="23"/>
      <c r="D841" s="23"/>
      <c r="E841" s="23"/>
      <c r="F841" s="16"/>
      <c r="G841" s="16"/>
      <c r="H841" s="16"/>
      <c r="I841" s="16"/>
      <c r="J841" s="16"/>
      <c r="K841" s="16"/>
      <c r="L841" s="16"/>
      <c r="M841" s="16"/>
      <c r="N841" s="128"/>
      <c r="O841" s="16"/>
      <c r="P841" s="16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  <c r="AB841" s="94"/>
      <c r="AC841" s="94"/>
      <c r="AD841" s="94"/>
      <c r="AE841" s="94"/>
      <c r="AF841" s="94"/>
      <c r="AG841" s="94"/>
      <c r="AH841" s="94"/>
      <c r="AI841" s="18"/>
      <c r="AJ841" s="18"/>
      <c r="AK841" s="18"/>
      <c r="AL841" s="18"/>
      <c r="AM841" s="18"/>
      <c r="AN841" s="18"/>
    </row>
    <row r="842" spans="1:55" s="7" customFormat="1" ht="15" customHeight="1">
      <c r="A842" s="12">
        <f t="shared" si="6"/>
        <v>62</v>
      </c>
      <c r="B842" s="25"/>
      <c r="C842" s="23"/>
      <c r="D842" s="23"/>
      <c r="E842" s="23"/>
      <c r="F842" s="16"/>
      <c r="G842" s="16"/>
      <c r="H842" s="16"/>
      <c r="I842" s="16"/>
      <c r="J842" s="16"/>
      <c r="K842" s="16"/>
      <c r="L842" s="16"/>
      <c r="M842" s="16"/>
      <c r="N842" s="128"/>
      <c r="O842" s="16"/>
      <c r="P842" s="16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  <c r="AB842" s="94"/>
      <c r="AC842" s="94"/>
      <c r="AD842" s="94"/>
      <c r="AE842" s="94"/>
      <c r="AF842" s="94"/>
      <c r="AG842" s="94"/>
      <c r="AH842" s="94"/>
      <c r="AI842" s="18"/>
      <c r="AJ842" s="18"/>
      <c r="AK842" s="18"/>
      <c r="AL842" s="18"/>
      <c r="AM842" s="18"/>
      <c r="AN842" s="18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</row>
    <row r="843" spans="1:55" ht="15" customHeight="1">
      <c r="A843" s="12">
        <f t="shared" si="6"/>
        <v>63</v>
      </c>
      <c r="B843" s="25"/>
      <c r="C843" s="23"/>
      <c r="D843" s="23"/>
      <c r="E843" s="23"/>
      <c r="F843" s="16"/>
      <c r="G843" s="16"/>
      <c r="H843" s="16"/>
      <c r="I843" s="16"/>
      <c r="J843" s="16"/>
      <c r="K843" s="16"/>
      <c r="L843" s="16"/>
      <c r="M843" s="16"/>
      <c r="N843" s="128"/>
      <c r="O843" s="16"/>
      <c r="P843" s="16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  <c r="AB843" s="94"/>
      <c r="AC843" s="94"/>
      <c r="AD843" s="94"/>
      <c r="AE843" s="94"/>
      <c r="AF843" s="94"/>
      <c r="AG843" s="94"/>
      <c r="AH843" s="94"/>
      <c r="AI843" s="18"/>
      <c r="AJ843" s="18"/>
      <c r="AK843" s="18"/>
      <c r="AL843" s="18"/>
      <c r="AM843" s="18"/>
      <c r="AN843" s="18"/>
    </row>
    <row r="844" spans="1:55" ht="15" customHeight="1">
      <c r="A844" s="12">
        <f t="shared" si="6"/>
        <v>64</v>
      </c>
      <c r="B844" s="25"/>
      <c r="C844" s="23"/>
      <c r="D844" s="23"/>
      <c r="E844" s="23"/>
      <c r="F844" s="16"/>
      <c r="G844" s="16"/>
      <c r="H844" s="16"/>
      <c r="I844" s="16"/>
      <c r="J844" s="16"/>
      <c r="K844" s="16"/>
      <c r="L844" s="16"/>
      <c r="M844" s="16"/>
      <c r="N844" s="128"/>
      <c r="O844" s="16"/>
      <c r="P844" s="16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  <c r="AB844" s="94"/>
      <c r="AC844" s="94"/>
      <c r="AD844" s="94"/>
      <c r="AE844" s="94"/>
      <c r="AF844" s="94"/>
      <c r="AG844" s="94"/>
      <c r="AH844" s="94"/>
      <c r="AI844" s="18"/>
      <c r="AJ844" s="18"/>
      <c r="AK844" s="18"/>
      <c r="AL844" s="18"/>
      <c r="AM844" s="18"/>
      <c r="AN844" s="18"/>
    </row>
    <row r="845" spans="1:55" ht="15" customHeight="1">
      <c r="A845" s="12">
        <f t="shared" si="6"/>
        <v>65</v>
      </c>
      <c r="B845" s="25"/>
      <c r="C845" s="23"/>
      <c r="D845" s="23"/>
      <c r="E845" s="23"/>
      <c r="F845" s="16"/>
      <c r="G845" s="16"/>
      <c r="H845" s="16"/>
      <c r="I845" s="16"/>
      <c r="J845" s="16"/>
      <c r="K845" s="16"/>
      <c r="L845" s="16"/>
      <c r="M845" s="16"/>
      <c r="N845" s="128"/>
      <c r="O845" s="16"/>
      <c r="P845" s="16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  <c r="AB845" s="94"/>
      <c r="AC845" s="94"/>
      <c r="AD845" s="94"/>
      <c r="AE845" s="94"/>
      <c r="AF845" s="94"/>
      <c r="AG845" s="94"/>
      <c r="AH845" s="94"/>
      <c r="AI845" s="18"/>
      <c r="AJ845" s="18"/>
      <c r="AK845" s="18"/>
      <c r="AL845" s="18"/>
      <c r="AM845" s="18"/>
      <c r="AN845" s="18"/>
    </row>
    <row r="846" spans="1:55" s="7" customFormat="1" ht="15.75" customHeight="1">
      <c r="A846" s="12">
        <f t="shared" si="6"/>
        <v>66</v>
      </c>
      <c r="B846" s="25"/>
      <c r="C846" s="23"/>
      <c r="D846" s="23"/>
      <c r="E846" s="23"/>
      <c r="F846" s="23"/>
      <c r="G846" s="23"/>
      <c r="H846" s="25"/>
      <c r="I846" s="16"/>
      <c r="J846" s="25"/>
      <c r="K846" s="16"/>
      <c r="L846" s="16"/>
      <c r="M846" s="16"/>
      <c r="N846" s="128"/>
      <c r="O846" s="16"/>
      <c r="P846" s="16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  <c r="AB846" s="94"/>
      <c r="AC846" s="94"/>
      <c r="AD846" s="94"/>
      <c r="AE846" s="94"/>
      <c r="AF846" s="94"/>
      <c r="AG846" s="94"/>
      <c r="AH846" s="94"/>
      <c r="AI846" s="18"/>
      <c r="AJ846" s="18"/>
      <c r="AK846" s="18"/>
      <c r="AL846" s="18"/>
      <c r="AM846" s="18"/>
      <c r="AN846" s="18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</row>
    <row r="847" spans="1:55" s="7" customFormat="1" ht="15" customHeight="1">
      <c r="A847" s="12">
        <f t="shared" si="6"/>
        <v>67</v>
      </c>
      <c r="B847" s="25"/>
      <c r="C847" s="23"/>
      <c r="D847" s="23"/>
      <c r="E847" s="23"/>
      <c r="F847" s="23"/>
      <c r="G847" s="23"/>
      <c r="H847" s="25"/>
      <c r="I847" s="16"/>
      <c r="J847" s="25"/>
      <c r="K847" s="16"/>
      <c r="L847" s="16"/>
      <c r="M847" s="16"/>
      <c r="N847" s="128"/>
      <c r="O847" s="16"/>
      <c r="P847" s="16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  <c r="AB847" s="94"/>
      <c r="AC847" s="94"/>
      <c r="AD847" s="94"/>
      <c r="AE847" s="94"/>
      <c r="AF847" s="94"/>
      <c r="AG847" s="94"/>
      <c r="AH847" s="94"/>
      <c r="AI847" s="18"/>
      <c r="AJ847" s="18"/>
      <c r="AK847" s="18"/>
      <c r="AL847" s="18"/>
      <c r="AM847" s="18"/>
      <c r="AN847" s="18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</row>
    <row r="848" spans="1:55" s="7" customFormat="1" ht="15" customHeight="1">
      <c r="A848" s="12">
        <f t="shared" si="6"/>
        <v>68</v>
      </c>
      <c r="B848" s="25"/>
      <c r="C848" s="23"/>
      <c r="D848" s="23"/>
      <c r="E848" s="23"/>
      <c r="F848" s="23"/>
      <c r="G848" s="23"/>
      <c r="H848" s="25"/>
      <c r="I848" s="16"/>
      <c r="J848" s="25"/>
      <c r="K848" s="16"/>
      <c r="L848" s="16"/>
      <c r="M848" s="16"/>
      <c r="N848" s="128"/>
      <c r="O848" s="16"/>
      <c r="P848" s="16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  <c r="AB848" s="94"/>
      <c r="AC848" s="94"/>
      <c r="AD848" s="94"/>
      <c r="AE848" s="94"/>
      <c r="AF848" s="94"/>
      <c r="AG848" s="94"/>
      <c r="AH848" s="94"/>
      <c r="AI848" s="18"/>
      <c r="AJ848" s="18"/>
      <c r="AK848" s="18"/>
      <c r="AL848" s="18"/>
      <c r="AM848" s="18"/>
      <c r="AN848" s="18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</row>
    <row r="849" spans="1:55" s="7" customFormat="1" ht="15" customHeight="1">
      <c r="A849" s="12">
        <f t="shared" si="6"/>
        <v>69</v>
      </c>
      <c r="B849" s="25"/>
      <c r="C849" s="23"/>
      <c r="D849" s="23"/>
      <c r="E849" s="23"/>
      <c r="F849" s="23"/>
      <c r="G849" s="23"/>
      <c r="H849" s="25"/>
      <c r="I849" s="16"/>
      <c r="J849" s="25"/>
      <c r="K849" s="16"/>
      <c r="L849" s="16"/>
      <c r="M849" s="16"/>
      <c r="N849" s="128"/>
      <c r="O849" s="16"/>
      <c r="P849" s="16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  <c r="AB849" s="94"/>
      <c r="AC849" s="94"/>
      <c r="AD849" s="94"/>
      <c r="AE849" s="94"/>
      <c r="AF849" s="94"/>
      <c r="AG849" s="94"/>
      <c r="AH849" s="94"/>
      <c r="AI849" s="18"/>
      <c r="AJ849" s="18"/>
      <c r="AK849" s="18"/>
      <c r="AL849" s="18"/>
      <c r="AM849" s="18"/>
      <c r="AN849" s="18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</row>
    <row r="850" spans="1:55" s="7" customFormat="1" ht="15" customHeight="1">
      <c r="A850" s="12">
        <f t="shared" si="6"/>
        <v>70</v>
      </c>
      <c r="B850" s="25"/>
      <c r="C850" s="23"/>
      <c r="D850" s="23"/>
      <c r="E850" s="23"/>
      <c r="F850" s="16"/>
      <c r="G850" s="16"/>
      <c r="H850" s="16"/>
      <c r="I850" s="16"/>
      <c r="J850" s="16"/>
      <c r="K850" s="16"/>
      <c r="L850" s="16"/>
      <c r="M850" s="16"/>
      <c r="N850" s="128"/>
      <c r="O850" s="16"/>
      <c r="P850" s="16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  <c r="AB850" s="94"/>
      <c r="AC850" s="94"/>
      <c r="AD850" s="94"/>
      <c r="AE850" s="94"/>
      <c r="AF850" s="94"/>
      <c r="AG850" s="94"/>
      <c r="AH850" s="94"/>
      <c r="AI850" s="18"/>
      <c r="AJ850" s="18"/>
      <c r="AK850" s="18"/>
      <c r="AL850" s="18"/>
      <c r="AM850" s="18"/>
      <c r="AN850" s="18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</row>
    <row r="851" spans="1:55" s="7" customFormat="1" ht="15" customHeight="1">
      <c r="A851" s="12">
        <f t="shared" si="6"/>
        <v>71</v>
      </c>
      <c r="B851" s="79"/>
      <c r="C851" s="18"/>
      <c r="D851" s="18"/>
      <c r="E851" s="58"/>
      <c r="F851" s="59"/>
      <c r="G851" s="11"/>
      <c r="H851" s="11"/>
      <c r="I851" s="59"/>
      <c r="J851" s="11"/>
      <c r="K851" s="35"/>
      <c r="L851" s="18"/>
      <c r="M851" s="58"/>
      <c r="N851" s="128"/>
      <c r="O851" s="18"/>
      <c r="P851" s="18"/>
      <c r="Q851" s="27"/>
      <c r="R851" s="27"/>
      <c r="S851" s="94"/>
      <c r="T851" s="94"/>
      <c r="U851" s="94"/>
      <c r="V851" s="94"/>
      <c r="W851" s="94"/>
      <c r="X851" s="94"/>
      <c r="Y851" s="94"/>
      <c r="Z851" s="94"/>
      <c r="AA851" s="94"/>
      <c r="AB851" s="94"/>
      <c r="AC851" s="27"/>
      <c r="AD851" s="94"/>
      <c r="AE851" s="94"/>
      <c r="AF851" s="94"/>
      <c r="AG851" s="27"/>
      <c r="AH851" s="27"/>
      <c r="AI851" s="18"/>
      <c r="AJ851" s="18"/>
      <c r="AK851" s="18"/>
      <c r="AL851" s="18"/>
      <c r="AM851" s="18"/>
      <c r="AN851" s="18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</row>
    <row r="852" spans="1:55" ht="15" customHeight="1">
      <c r="A852" s="12">
        <f t="shared" si="6"/>
        <v>72</v>
      </c>
      <c r="B852" s="11"/>
      <c r="C852" s="18"/>
      <c r="D852" s="23"/>
      <c r="E852" s="18"/>
      <c r="F852" s="19"/>
      <c r="G852" s="19"/>
      <c r="H852" s="19"/>
      <c r="I852" s="19"/>
      <c r="J852" s="19"/>
      <c r="K852" s="19"/>
      <c r="L852" s="19"/>
      <c r="M852" s="19"/>
      <c r="N852" s="128"/>
      <c r="O852" s="19"/>
      <c r="P852" s="19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  <c r="AB852" s="94"/>
      <c r="AC852" s="94"/>
      <c r="AD852" s="94"/>
      <c r="AE852" s="94"/>
      <c r="AF852" s="94"/>
      <c r="AG852" s="94"/>
      <c r="AH852" s="94"/>
      <c r="AI852" s="18"/>
      <c r="AJ852" s="18"/>
      <c r="AK852" s="18"/>
      <c r="AL852" s="18"/>
      <c r="AM852" s="18"/>
      <c r="AN852" s="18"/>
    </row>
    <row r="853" spans="1:55" ht="15" customHeight="1">
      <c r="A853" s="12">
        <f t="shared" si="6"/>
        <v>73</v>
      </c>
      <c r="B853" s="25"/>
      <c r="C853" s="23"/>
      <c r="D853" s="23"/>
      <c r="E853" s="23"/>
      <c r="F853" s="16"/>
      <c r="G853" s="16"/>
      <c r="H853" s="16"/>
      <c r="I853" s="16"/>
      <c r="J853" s="16"/>
      <c r="K853" s="16"/>
      <c r="L853" s="16"/>
      <c r="M853" s="16"/>
      <c r="N853" s="128"/>
      <c r="O853" s="16"/>
      <c r="P853" s="16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  <c r="AB853" s="94"/>
      <c r="AC853" s="94"/>
      <c r="AD853" s="94"/>
      <c r="AE853" s="94"/>
      <c r="AF853" s="94"/>
      <c r="AG853" s="94"/>
      <c r="AH853" s="94"/>
      <c r="AI853" s="18"/>
      <c r="AJ853" s="18"/>
      <c r="AK853" s="18"/>
      <c r="AL853" s="18"/>
      <c r="AM853" s="18"/>
      <c r="AN853" s="18"/>
    </row>
    <row r="854" spans="1:55" ht="15" customHeight="1">
      <c r="A854" s="12">
        <f t="shared" si="6"/>
        <v>74</v>
      </c>
      <c r="B854" s="79"/>
      <c r="C854" s="18"/>
      <c r="D854" s="18"/>
      <c r="E854" s="18"/>
      <c r="F854" s="59"/>
      <c r="G854" s="11"/>
      <c r="H854" s="11"/>
      <c r="I854" s="11"/>
      <c r="J854" s="11"/>
      <c r="K854" s="35"/>
      <c r="L854" s="18"/>
      <c r="M854" s="58"/>
      <c r="N854" s="128"/>
      <c r="O854" s="18"/>
      <c r="P854" s="18"/>
      <c r="Q854" s="27"/>
      <c r="R854" s="27"/>
      <c r="S854" s="94"/>
      <c r="T854" s="94"/>
      <c r="U854" s="94"/>
      <c r="V854" s="94"/>
      <c r="W854" s="94"/>
      <c r="X854" s="94"/>
      <c r="Y854" s="94"/>
      <c r="Z854" s="94"/>
      <c r="AA854" s="94"/>
      <c r="AB854" s="94"/>
      <c r="AC854" s="27"/>
      <c r="AD854" s="94"/>
      <c r="AE854" s="94"/>
      <c r="AF854" s="94"/>
      <c r="AG854" s="27"/>
      <c r="AH854" s="27"/>
      <c r="AI854" s="18"/>
      <c r="AJ854" s="18"/>
      <c r="AK854" s="18"/>
      <c r="AL854" s="18"/>
      <c r="AM854" s="18"/>
      <c r="AN854" s="18"/>
    </row>
    <row r="855" spans="1:55" ht="15" customHeight="1">
      <c r="A855" s="12">
        <f t="shared" si="6"/>
        <v>75</v>
      </c>
      <c r="B855" s="25"/>
      <c r="C855" s="23"/>
      <c r="D855" s="23"/>
      <c r="E855" s="23"/>
      <c r="F855" s="16"/>
      <c r="G855" s="16"/>
      <c r="H855" s="16"/>
      <c r="I855" s="16"/>
      <c r="J855" s="16"/>
      <c r="K855" s="16"/>
      <c r="L855" s="16"/>
      <c r="M855" s="16"/>
      <c r="N855" s="128"/>
      <c r="O855" s="16"/>
      <c r="P855" s="16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  <c r="AB855" s="94"/>
      <c r="AC855" s="94"/>
      <c r="AD855" s="94"/>
      <c r="AE855" s="94"/>
      <c r="AF855" s="94"/>
      <c r="AG855" s="94"/>
      <c r="AH855" s="94"/>
      <c r="AI855" s="18"/>
      <c r="AJ855" s="18"/>
      <c r="AK855" s="18"/>
      <c r="AL855" s="18"/>
      <c r="AM855" s="18"/>
      <c r="AN855" s="18"/>
    </row>
    <row r="856" spans="1:55" ht="15" customHeight="1">
      <c r="A856" s="12">
        <f t="shared" si="6"/>
        <v>76</v>
      </c>
      <c r="B856" s="79"/>
      <c r="C856" s="18"/>
      <c r="D856" s="18"/>
      <c r="E856" s="58"/>
      <c r="F856" s="59"/>
      <c r="G856" s="11"/>
      <c r="H856" s="59"/>
      <c r="I856" s="11"/>
      <c r="J856" s="11"/>
      <c r="K856" s="35"/>
      <c r="L856" s="18"/>
      <c r="M856" s="58"/>
      <c r="N856" s="128"/>
      <c r="O856" s="18"/>
      <c r="P856" s="18"/>
      <c r="Q856" s="27"/>
      <c r="R856" s="27"/>
      <c r="S856" s="94"/>
      <c r="T856" s="94"/>
      <c r="U856" s="94"/>
      <c r="V856" s="94"/>
      <c r="W856" s="94"/>
      <c r="X856" s="94"/>
      <c r="Y856" s="94"/>
      <c r="Z856" s="94"/>
      <c r="AA856" s="94"/>
      <c r="AB856" s="94"/>
      <c r="AC856" s="27"/>
      <c r="AD856" s="94"/>
      <c r="AE856" s="94"/>
      <c r="AF856" s="94"/>
      <c r="AG856" s="27"/>
      <c r="AH856" s="27"/>
      <c r="AI856" s="18"/>
      <c r="AJ856" s="18"/>
      <c r="AK856" s="18"/>
      <c r="AL856" s="18"/>
      <c r="AM856" s="18"/>
      <c r="AN856" s="18"/>
    </row>
    <row r="857" spans="1:55" ht="15" customHeight="1">
      <c r="A857" s="12">
        <f t="shared" si="6"/>
        <v>77</v>
      </c>
      <c r="B857" s="25"/>
      <c r="C857" s="23"/>
      <c r="D857" s="23"/>
      <c r="E857" s="23"/>
      <c r="F857" s="16"/>
      <c r="G857" s="16"/>
      <c r="H857" s="16"/>
      <c r="I857" s="16"/>
      <c r="J857" s="16"/>
      <c r="K857" s="16"/>
      <c r="L857" s="16"/>
      <c r="M857" s="16"/>
      <c r="N857" s="128"/>
      <c r="O857" s="16"/>
      <c r="P857" s="16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  <c r="AB857" s="94"/>
      <c r="AC857" s="94"/>
      <c r="AD857" s="94"/>
      <c r="AE857" s="94"/>
      <c r="AF857" s="94"/>
      <c r="AG857" s="94"/>
      <c r="AH857" s="94"/>
      <c r="AI857" s="18"/>
      <c r="AJ857" s="18"/>
      <c r="AK857" s="18"/>
      <c r="AL857" s="18"/>
      <c r="AM857" s="18"/>
      <c r="AN857" s="18"/>
    </row>
    <row r="858" spans="1:55" ht="15" customHeight="1">
      <c r="A858" s="12">
        <f t="shared" si="6"/>
        <v>78</v>
      </c>
      <c r="B858" s="25"/>
      <c r="C858" s="23"/>
      <c r="D858" s="23"/>
      <c r="E858" s="23"/>
      <c r="F858" s="16"/>
      <c r="G858" s="16"/>
      <c r="H858" s="16"/>
      <c r="I858" s="16"/>
      <c r="J858" s="16"/>
      <c r="K858" s="16"/>
      <c r="L858" s="16"/>
      <c r="M858" s="16"/>
      <c r="N858" s="128"/>
      <c r="O858" s="16"/>
      <c r="P858" s="16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  <c r="AB858" s="94"/>
      <c r="AC858" s="94"/>
      <c r="AD858" s="94"/>
      <c r="AE858" s="94"/>
      <c r="AF858" s="94"/>
      <c r="AG858" s="94"/>
      <c r="AH858" s="94"/>
      <c r="AI858" s="18"/>
      <c r="AJ858" s="18"/>
      <c r="AK858" s="18"/>
      <c r="AL858" s="18"/>
      <c r="AM858" s="18"/>
      <c r="AN858" s="18"/>
    </row>
    <row r="859" spans="1:55" ht="15" customHeight="1">
      <c r="A859" s="12">
        <f t="shared" si="6"/>
        <v>79</v>
      </c>
      <c r="B859" s="25"/>
      <c r="C859" s="23"/>
      <c r="D859" s="23"/>
      <c r="E859" s="23"/>
      <c r="F859" s="16"/>
      <c r="G859" s="16"/>
      <c r="H859" s="16"/>
      <c r="I859" s="16"/>
      <c r="J859" s="16"/>
      <c r="K859" s="16"/>
      <c r="L859" s="16"/>
      <c r="M859" s="16"/>
      <c r="N859" s="128"/>
      <c r="O859" s="16"/>
      <c r="P859" s="16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  <c r="AB859" s="94"/>
      <c r="AC859" s="94"/>
      <c r="AD859" s="94"/>
      <c r="AE859" s="94"/>
      <c r="AF859" s="94"/>
      <c r="AG859" s="94"/>
      <c r="AH859" s="94"/>
      <c r="AI859" s="18"/>
      <c r="AJ859" s="18"/>
      <c r="AK859" s="18"/>
      <c r="AL859" s="18"/>
      <c r="AM859" s="18"/>
      <c r="AN859" s="18"/>
    </row>
    <row r="860" spans="1:55" ht="15" customHeight="1">
      <c r="A860" s="12">
        <f t="shared" si="6"/>
        <v>80</v>
      </c>
      <c r="B860" s="25"/>
      <c r="C860" s="23"/>
      <c r="D860" s="23"/>
      <c r="E860" s="23"/>
      <c r="F860" s="16"/>
      <c r="G860" s="16"/>
      <c r="H860" s="16"/>
      <c r="I860" s="16"/>
      <c r="J860" s="16"/>
      <c r="K860" s="16"/>
      <c r="L860" s="16"/>
      <c r="M860" s="16"/>
      <c r="N860" s="128"/>
      <c r="O860" s="16"/>
      <c r="P860" s="16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  <c r="AB860" s="94"/>
      <c r="AC860" s="94"/>
      <c r="AD860" s="94"/>
      <c r="AE860" s="94"/>
      <c r="AF860" s="94"/>
      <c r="AG860" s="94"/>
      <c r="AH860" s="94"/>
      <c r="AI860" s="18"/>
      <c r="AJ860" s="18"/>
      <c r="AK860" s="18"/>
      <c r="AL860" s="18"/>
      <c r="AM860" s="18"/>
      <c r="AN860" s="18"/>
    </row>
    <row r="861" spans="1:55" ht="15" customHeight="1">
      <c r="A861" s="12">
        <f t="shared" si="6"/>
        <v>81</v>
      </c>
      <c r="B861" s="25"/>
      <c r="C861" s="23"/>
      <c r="D861" s="23"/>
      <c r="E861" s="23"/>
      <c r="F861" s="16"/>
      <c r="G861" s="16"/>
      <c r="H861" s="16"/>
      <c r="I861" s="16"/>
      <c r="J861" s="16"/>
      <c r="K861" s="16"/>
      <c r="L861" s="16"/>
      <c r="M861" s="16"/>
      <c r="N861" s="128"/>
      <c r="O861" s="16"/>
      <c r="P861" s="16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  <c r="AB861" s="94"/>
      <c r="AC861" s="94"/>
      <c r="AD861" s="94"/>
      <c r="AE861" s="94"/>
      <c r="AF861" s="94"/>
      <c r="AG861" s="94"/>
      <c r="AH861" s="94"/>
      <c r="AI861" s="18"/>
      <c r="AJ861" s="18"/>
      <c r="AK861" s="18"/>
      <c r="AL861" s="18"/>
      <c r="AM861" s="18"/>
      <c r="AN861" s="18"/>
    </row>
    <row r="862" spans="1:55" ht="15" customHeight="1">
      <c r="A862" s="12">
        <f t="shared" si="6"/>
        <v>82</v>
      </c>
      <c r="B862" s="25"/>
      <c r="C862" s="23"/>
      <c r="D862" s="23"/>
      <c r="E862" s="23"/>
      <c r="F862" s="16"/>
      <c r="G862" s="16"/>
      <c r="H862" s="16"/>
      <c r="I862" s="16"/>
      <c r="J862" s="16"/>
      <c r="K862" s="16"/>
      <c r="L862" s="16"/>
      <c r="M862" s="16"/>
      <c r="N862" s="128"/>
      <c r="O862" s="16"/>
      <c r="P862" s="16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  <c r="AB862" s="94"/>
      <c r="AC862" s="94"/>
      <c r="AD862" s="94"/>
      <c r="AE862" s="94"/>
      <c r="AF862" s="94"/>
      <c r="AG862" s="94"/>
      <c r="AH862" s="94"/>
      <c r="AI862" s="18"/>
      <c r="AJ862" s="18"/>
      <c r="AK862" s="18"/>
      <c r="AL862" s="18"/>
      <c r="AM862" s="18"/>
      <c r="AN862" s="18"/>
    </row>
    <row r="863" spans="1:55" ht="15" customHeight="1">
      <c r="A863" s="12">
        <f t="shared" si="6"/>
        <v>83</v>
      </c>
      <c r="B863" s="25"/>
      <c r="C863" s="23"/>
      <c r="D863" s="23"/>
      <c r="E863" s="23"/>
      <c r="F863" s="16"/>
      <c r="G863" s="16"/>
      <c r="H863" s="16"/>
      <c r="I863" s="16"/>
      <c r="J863" s="16"/>
      <c r="K863" s="16"/>
      <c r="L863" s="16"/>
      <c r="M863" s="16"/>
      <c r="N863" s="128"/>
      <c r="O863" s="16"/>
      <c r="P863" s="16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  <c r="AB863" s="94"/>
      <c r="AC863" s="94"/>
      <c r="AD863" s="94"/>
      <c r="AE863" s="94"/>
      <c r="AF863" s="94"/>
      <c r="AG863" s="94"/>
      <c r="AH863" s="94"/>
      <c r="AI863" s="18"/>
      <c r="AJ863" s="18"/>
      <c r="AK863" s="18"/>
      <c r="AL863" s="18"/>
      <c r="AM863" s="18"/>
      <c r="AN863" s="18"/>
    </row>
    <row r="864" spans="1:55" ht="15" customHeight="1">
      <c r="A864" s="12">
        <f t="shared" si="6"/>
        <v>84</v>
      </c>
      <c r="B864" s="25"/>
      <c r="C864" s="23"/>
      <c r="D864" s="23"/>
      <c r="E864" s="23"/>
      <c r="F864" s="16"/>
      <c r="G864" s="16"/>
      <c r="H864" s="16"/>
      <c r="I864" s="16"/>
      <c r="J864" s="16"/>
      <c r="K864" s="16"/>
      <c r="L864" s="16"/>
      <c r="M864" s="16"/>
      <c r="N864" s="128"/>
      <c r="O864" s="16"/>
      <c r="P864" s="16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  <c r="AB864" s="94"/>
      <c r="AC864" s="94"/>
      <c r="AD864" s="94"/>
      <c r="AE864" s="94"/>
      <c r="AF864" s="94"/>
      <c r="AG864" s="94"/>
      <c r="AH864" s="94"/>
      <c r="AI864" s="18"/>
      <c r="AJ864" s="18"/>
      <c r="AK864" s="18"/>
      <c r="AL864" s="18"/>
      <c r="AM864" s="18"/>
      <c r="AN864" s="18"/>
    </row>
    <row r="865" spans="1:40" ht="15" customHeight="1">
      <c r="A865" s="12">
        <f t="shared" si="6"/>
        <v>85</v>
      </c>
      <c r="B865" s="25"/>
      <c r="C865" s="23"/>
      <c r="D865" s="23"/>
      <c r="E865" s="23"/>
      <c r="F865" s="16"/>
      <c r="G865" s="16"/>
      <c r="H865" s="16"/>
      <c r="I865" s="16"/>
      <c r="J865" s="16"/>
      <c r="K865" s="16"/>
      <c r="L865" s="16"/>
      <c r="M865" s="16"/>
      <c r="N865" s="128"/>
      <c r="O865" s="16"/>
      <c r="P865" s="16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  <c r="AB865" s="94"/>
      <c r="AC865" s="94"/>
      <c r="AD865" s="94"/>
      <c r="AE865" s="94"/>
      <c r="AF865" s="94"/>
      <c r="AG865" s="94"/>
      <c r="AH865" s="94"/>
      <c r="AI865" s="18"/>
      <c r="AJ865" s="18"/>
      <c r="AK865" s="18"/>
      <c r="AL865" s="18"/>
      <c r="AM865" s="18"/>
      <c r="AN865" s="18"/>
    </row>
    <row r="866" spans="1:40" ht="15" customHeight="1">
      <c r="A866" s="12">
        <f t="shared" si="6"/>
        <v>86</v>
      </c>
      <c r="B866" s="25"/>
      <c r="C866" s="23"/>
      <c r="D866" s="23"/>
      <c r="E866" s="23"/>
      <c r="F866" s="16"/>
      <c r="G866" s="16"/>
      <c r="H866" s="16"/>
      <c r="I866" s="16"/>
      <c r="J866" s="16"/>
      <c r="K866" s="16"/>
      <c r="L866" s="16"/>
      <c r="M866" s="16"/>
      <c r="N866" s="128"/>
      <c r="O866" s="16"/>
      <c r="P866" s="16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  <c r="AB866" s="94"/>
      <c r="AC866" s="94"/>
      <c r="AD866" s="94"/>
      <c r="AE866" s="94"/>
      <c r="AF866" s="94"/>
      <c r="AG866" s="94"/>
      <c r="AH866" s="94"/>
      <c r="AI866" s="18"/>
      <c r="AJ866" s="18"/>
      <c r="AK866" s="18"/>
      <c r="AL866" s="18"/>
      <c r="AM866" s="18"/>
      <c r="AN866" s="18"/>
    </row>
    <row r="867" spans="1:40" ht="15" customHeight="1">
      <c r="A867" s="12">
        <f t="shared" si="6"/>
        <v>87</v>
      </c>
      <c r="B867" s="25"/>
      <c r="C867" s="23"/>
      <c r="D867" s="23"/>
      <c r="E867" s="23"/>
      <c r="F867" s="16"/>
      <c r="G867" s="16"/>
      <c r="H867" s="16"/>
      <c r="I867" s="16"/>
      <c r="J867" s="16"/>
      <c r="K867" s="16"/>
      <c r="L867" s="16"/>
      <c r="M867" s="16"/>
      <c r="N867" s="128"/>
      <c r="O867" s="16"/>
      <c r="P867" s="16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  <c r="AB867" s="94"/>
      <c r="AC867" s="94"/>
      <c r="AD867" s="94"/>
      <c r="AE867" s="94"/>
      <c r="AF867" s="94"/>
      <c r="AG867" s="94"/>
      <c r="AH867" s="94"/>
      <c r="AI867" s="18"/>
      <c r="AJ867" s="18"/>
      <c r="AK867" s="18"/>
      <c r="AL867" s="18"/>
      <c r="AM867" s="18"/>
      <c r="AN867" s="18"/>
    </row>
    <row r="868" spans="1:40" ht="15" customHeight="1">
      <c r="A868" s="12">
        <f t="shared" si="6"/>
        <v>88</v>
      </c>
      <c r="B868" s="25"/>
      <c r="C868" s="23"/>
      <c r="D868" s="23"/>
      <c r="E868" s="23"/>
      <c r="F868" s="16"/>
      <c r="G868" s="16"/>
      <c r="H868" s="16"/>
      <c r="I868" s="16"/>
      <c r="J868" s="16"/>
      <c r="K868" s="16"/>
      <c r="L868" s="16"/>
      <c r="M868" s="16"/>
      <c r="N868" s="128"/>
      <c r="O868" s="16"/>
      <c r="P868" s="16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  <c r="AB868" s="94"/>
      <c r="AC868" s="94"/>
      <c r="AD868" s="94"/>
      <c r="AE868" s="94"/>
      <c r="AF868" s="94"/>
      <c r="AG868" s="94"/>
      <c r="AH868" s="94"/>
      <c r="AI868" s="18"/>
      <c r="AJ868" s="18"/>
      <c r="AK868" s="18"/>
      <c r="AL868" s="18"/>
      <c r="AM868" s="18"/>
      <c r="AN868" s="18"/>
    </row>
    <row r="869" spans="1:40" ht="15" customHeight="1">
      <c r="A869" s="12">
        <f t="shared" si="6"/>
        <v>89</v>
      </c>
      <c r="B869" s="25"/>
      <c r="C869" s="23"/>
      <c r="D869" s="23"/>
      <c r="E869" s="23"/>
      <c r="F869" s="16"/>
      <c r="G869" s="16"/>
      <c r="H869" s="16"/>
      <c r="I869" s="16"/>
      <c r="J869" s="16"/>
      <c r="K869" s="16"/>
      <c r="L869" s="16"/>
      <c r="M869" s="16"/>
      <c r="N869" s="128"/>
      <c r="O869" s="16"/>
      <c r="P869" s="16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  <c r="AB869" s="94"/>
      <c r="AC869" s="94"/>
      <c r="AD869" s="94"/>
      <c r="AE869" s="94"/>
      <c r="AF869" s="94"/>
      <c r="AG869" s="94"/>
      <c r="AH869" s="94"/>
      <c r="AI869" s="18"/>
      <c r="AJ869" s="18"/>
      <c r="AK869" s="18"/>
      <c r="AL869" s="18"/>
      <c r="AM869" s="18"/>
      <c r="AN869" s="18"/>
    </row>
    <row r="870" spans="1:40" ht="15" customHeight="1">
      <c r="A870" s="12">
        <f t="shared" si="6"/>
        <v>90</v>
      </c>
      <c r="B870" s="25"/>
      <c r="C870" s="23"/>
      <c r="D870" s="23"/>
      <c r="E870" s="23"/>
      <c r="F870" s="16"/>
      <c r="G870" s="16"/>
      <c r="H870" s="16"/>
      <c r="I870" s="16"/>
      <c r="J870" s="16"/>
      <c r="K870" s="16"/>
      <c r="L870" s="16"/>
      <c r="M870" s="16"/>
      <c r="N870" s="128"/>
      <c r="O870" s="16"/>
      <c r="P870" s="16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  <c r="AB870" s="94"/>
      <c r="AC870" s="94"/>
      <c r="AD870" s="94"/>
      <c r="AE870" s="94"/>
      <c r="AF870" s="94"/>
      <c r="AG870" s="94"/>
      <c r="AH870" s="94"/>
      <c r="AI870" s="18"/>
      <c r="AJ870" s="18"/>
      <c r="AK870" s="18"/>
      <c r="AL870" s="18"/>
      <c r="AM870" s="18"/>
      <c r="AN870" s="18"/>
    </row>
    <row r="871" spans="1:40" ht="15" customHeight="1">
      <c r="A871" s="12">
        <f t="shared" si="6"/>
        <v>91</v>
      </c>
      <c r="B871" s="25"/>
      <c r="C871" s="23"/>
      <c r="D871" s="23"/>
      <c r="E871" s="23"/>
      <c r="F871" s="16"/>
      <c r="G871" s="16"/>
      <c r="H871" s="16"/>
      <c r="I871" s="16"/>
      <c r="J871" s="16"/>
      <c r="K871" s="16"/>
      <c r="L871" s="16"/>
      <c r="M871" s="16"/>
      <c r="N871" s="128"/>
      <c r="O871" s="16"/>
      <c r="P871" s="16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  <c r="AB871" s="94"/>
      <c r="AC871" s="94"/>
      <c r="AD871" s="94"/>
      <c r="AE871" s="94"/>
      <c r="AF871" s="94"/>
      <c r="AG871" s="94"/>
      <c r="AH871" s="94"/>
      <c r="AI871" s="18"/>
      <c r="AJ871" s="18"/>
      <c r="AK871" s="18"/>
      <c r="AL871" s="18"/>
      <c r="AM871" s="18"/>
      <c r="AN871" s="18"/>
    </row>
    <row r="872" spans="1:40" ht="15" customHeight="1">
      <c r="A872" s="12">
        <f t="shared" si="6"/>
        <v>92</v>
      </c>
      <c r="B872" s="25"/>
      <c r="C872" s="23"/>
      <c r="D872" s="23"/>
      <c r="E872" s="23"/>
      <c r="F872" s="16"/>
      <c r="G872" s="16"/>
      <c r="H872" s="16"/>
      <c r="I872" s="16"/>
      <c r="J872" s="16"/>
      <c r="K872" s="16"/>
      <c r="L872" s="16"/>
      <c r="M872" s="16"/>
      <c r="N872" s="128"/>
      <c r="O872" s="16"/>
      <c r="P872" s="16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  <c r="AB872" s="94"/>
      <c r="AC872" s="94"/>
      <c r="AD872" s="94"/>
      <c r="AE872" s="94"/>
      <c r="AF872" s="94"/>
      <c r="AG872" s="94"/>
      <c r="AH872" s="94"/>
      <c r="AI872" s="18"/>
      <c r="AJ872" s="18"/>
      <c r="AK872" s="18"/>
      <c r="AL872" s="18"/>
      <c r="AM872" s="18"/>
      <c r="AN872" s="18"/>
    </row>
    <row r="873" spans="1:40" ht="15" customHeight="1">
      <c r="A873" s="12">
        <f t="shared" si="6"/>
        <v>93</v>
      </c>
      <c r="B873" s="25"/>
      <c r="C873" s="23"/>
      <c r="D873" s="23"/>
      <c r="E873" s="23"/>
      <c r="F873" s="16"/>
      <c r="G873" s="16"/>
      <c r="H873" s="16"/>
      <c r="I873" s="16"/>
      <c r="J873" s="16"/>
      <c r="K873" s="16"/>
      <c r="L873" s="16"/>
      <c r="M873" s="16"/>
      <c r="N873" s="128"/>
      <c r="O873" s="16"/>
      <c r="P873" s="16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  <c r="AB873" s="94"/>
      <c r="AC873" s="94"/>
      <c r="AD873" s="94"/>
      <c r="AE873" s="94"/>
      <c r="AF873" s="94"/>
      <c r="AG873" s="94"/>
      <c r="AH873" s="94"/>
      <c r="AI873" s="18"/>
      <c r="AJ873" s="18"/>
      <c r="AK873" s="18"/>
      <c r="AL873" s="18"/>
      <c r="AM873" s="18"/>
      <c r="AN873" s="18"/>
    </row>
    <row r="874" spans="1:40" ht="15" customHeight="1">
      <c r="A874" s="12">
        <f t="shared" si="6"/>
        <v>94</v>
      </c>
      <c r="B874" s="25"/>
      <c r="C874" s="23"/>
      <c r="D874" s="23"/>
      <c r="E874" s="23"/>
      <c r="F874" s="19"/>
      <c r="G874" s="16"/>
      <c r="H874" s="19"/>
      <c r="I874" s="19"/>
      <c r="J874" s="16"/>
      <c r="K874" s="16"/>
      <c r="L874" s="16"/>
      <c r="M874" s="16"/>
      <c r="N874" s="128"/>
      <c r="O874" s="16"/>
      <c r="P874" s="16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  <c r="AB874" s="94"/>
      <c r="AC874" s="94"/>
      <c r="AD874" s="94"/>
      <c r="AE874" s="94"/>
      <c r="AF874" s="94"/>
      <c r="AG874" s="94"/>
      <c r="AH874" s="94"/>
      <c r="AI874" s="18"/>
      <c r="AJ874" s="18"/>
      <c r="AK874" s="18"/>
      <c r="AL874" s="18"/>
      <c r="AM874" s="18"/>
      <c r="AN874" s="18"/>
    </row>
    <row r="875" spans="1:40" ht="15" customHeight="1">
      <c r="A875" s="12">
        <f t="shared" si="6"/>
        <v>95</v>
      </c>
      <c r="B875" s="25"/>
      <c r="C875" s="23"/>
      <c r="D875" s="23"/>
      <c r="E875" s="23"/>
      <c r="F875" s="19"/>
      <c r="G875" s="16"/>
      <c r="H875" s="19"/>
      <c r="I875" s="19"/>
      <c r="J875" s="16"/>
      <c r="K875" s="16"/>
      <c r="L875" s="16"/>
      <c r="M875" s="16"/>
      <c r="N875" s="128"/>
      <c r="O875" s="16"/>
      <c r="P875" s="16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  <c r="AB875" s="94"/>
      <c r="AC875" s="94"/>
      <c r="AD875" s="94"/>
      <c r="AE875" s="94"/>
      <c r="AF875" s="94"/>
      <c r="AG875" s="94"/>
      <c r="AH875" s="94"/>
      <c r="AI875" s="18"/>
      <c r="AJ875" s="18"/>
      <c r="AK875" s="18"/>
      <c r="AL875" s="18"/>
      <c r="AM875" s="18"/>
      <c r="AN875" s="18"/>
    </row>
    <row r="876" spans="1:40" ht="15" customHeight="1">
      <c r="A876" s="12">
        <f t="shared" si="6"/>
        <v>96</v>
      </c>
      <c r="B876" s="25"/>
      <c r="C876" s="23"/>
      <c r="D876" s="23"/>
      <c r="E876" s="23"/>
      <c r="F876" s="19"/>
      <c r="G876" s="16"/>
      <c r="H876" s="19"/>
      <c r="I876" s="19"/>
      <c r="J876" s="16"/>
      <c r="K876" s="16"/>
      <c r="L876" s="16"/>
      <c r="M876" s="16"/>
      <c r="N876" s="128"/>
      <c r="O876" s="16"/>
      <c r="P876" s="16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  <c r="AB876" s="94"/>
      <c r="AC876" s="94"/>
      <c r="AD876" s="94"/>
      <c r="AE876" s="94"/>
      <c r="AF876" s="94"/>
      <c r="AG876" s="94"/>
      <c r="AH876" s="94"/>
      <c r="AI876" s="18"/>
      <c r="AJ876" s="18"/>
      <c r="AK876" s="18"/>
      <c r="AL876" s="18"/>
      <c r="AM876" s="18"/>
      <c r="AN876" s="18"/>
    </row>
    <row r="877" spans="1:40" ht="15" customHeight="1">
      <c r="A877" s="12">
        <f t="shared" si="6"/>
        <v>97</v>
      </c>
      <c r="B877" s="25"/>
      <c r="C877" s="23"/>
      <c r="D877" s="23"/>
      <c r="E877" s="23"/>
      <c r="F877" s="19"/>
      <c r="G877" s="16"/>
      <c r="H877" s="19"/>
      <c r="I877" s="19"/>
      <c r="J877" s="16"/>
      <c r="K877" s="16"/>
      <c r="L877" s="16"/>
      <c r="M877" s="16"/>
      <c r="N877" s="128"/>
      <c r="O877" s="16"/>
      <c r="P877" s="16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  <c r="AB877" s="94"/>
      <c r="AC877" s="94"/>
      <c r="AD877" s="94"/>
      <c r="AE877" s="94"/>
      <c r="AF877" s="94"/>
      <c r="AG877" s="94"/>
      <c r="AH877" s="94"/>
      <c r="AI877" s="18"/>
      <c r="AJ877" s="18"/>
      <c r="AK877" s="18"/>
      <c r="AL877" s="18"/>
      <c r="AM877" s="18"/>
      <c r="AN877" s="18"/>
    </row>
    <row r="878" spans="1:40" ht="15" customHeight="1">
      <c r="A878" s="12">
        <f t="shared" si="6"/>
        <v>98</v>
      </c>
      <c r="B878" s="25"/>
      <c r="C878" s="23"/>
      <c r="D878" s="18"/>
      <c r="E878" s="23"/>
      <c r="F878" s="16"/>
      <c r="G878" s="16"/>
      <c r="H878" s="16"/>
      <c r="I878" s="16"/>
      <c r="J878" s="16"/>
      <c r="K878" s="16"/>
      <c r="L878" s="16"/>
      <c r="M878" s="16"/>
      <c r="N878" s="128"/>
      <c r="O878" s="16"/>
      <c r="P878" s="16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  <c r="AB878" s="94"/>
      <c r="AC878" s="94"/>
      <c r="AD878" s="94"/>
      <c r="AE878" s="94"/>
      <c r="AF878" s="94"/>
      <c r="AG878" s="94"/>
      <c r="AH878" s="94"/>
      <c r="AI878" s="18"/>
      <c r="AJ878" s="18"/>
      <c r="AK878" s="18"/>
      <c r="AL878" s="18"/>
      <c r="AM878" s="18"/>
      <c r="AN878" s="18"/>
    </row>
    <row r="879" spans="1:40" ht="15" customHeight="1">
      <c r="A879" s="12">
        <f t="shared" si="6"/>
        <v>99</v>
      </c>
      <c r="B879" s="25"/>
      <c r="C879" s="23"/>
      <c r="D879" s="23"/>
      <c r="E879" s="23"/>
      <c r="F879" s="16"/>
      <c r="G879" s="16"/>
      <c r="H879" s="16"/>
      <c r="I879" s="16"/>
      <c r="J879" s="16"/>
      <c r="K879" s="16"/>
      <c r="L879" s="16"/>
      <c r="M879" s="16"/>
      <c r="N879" s="128"/>
      <c r="O879" s="16"/>
      <c r="P879" s="16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  <c r="AB879" s="94"/>
      <c r="AC879" s="94"/>
      <c r="AD879" s="94"/>
      <c r="AE879" s="94"/>
      <c r="AF879" s="94"/>
      <c r="AG879" s="94"/>
      <c r="AH879" s="94"/>
      <c r="AI879" s="18"/>
      <c r="AJ879" s="18"/>
      <c r="AK879" s="18"/>
      <c r="AL879" s="18"/>
      <c r="AM879" s="18"/>
      <c r="AN879" s="18"/>
    </row>
    <row r="880" spans="1:40" ht="15" customHeight="1">
      <c r="A880" s="12">
        <f t="shared" si="6"/>
        <v>100</v>
      </c>
      <c r="B880" s="25"/>
      <c r="C880" s="23"/>
      <c r="D880" s="23"/>
      <c r="E880" s="23"/>
      <c r="F880" s="16"/>
      <c r="G880" s="16"/>
      <c r="H880" s="16"/>
      <c r="I880" s="16"/>
      <c r="J880" s="16"/>
      <c r="K880" s="16"/>
      <c r="L880" s="16"/>
      <c r="M880" s="16"/>
      <c r="N880" s="128"/>
      <c r="O880" s="16"/>
      <c r="P880" s="16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  <c r="AB880" s="94"/>
      <c r="AC880" s="94"/>
      <c r="AD880" s="94"/>
      <c r="AE880" s="94"/>
      <c r="AF880" s="94"/>
      <c r="AG880" s="94"/>
      <c r="AH880" s="94"/>
      <c r="AI880" s="18"/>
      <c r="AJ880" s="18"/>
      <c r="AK880" s="18"/>
      <c r="AL880" s="18"/>
      <c r="AM880" s="18"/>
      <c r="AN880" s="18"/>
    </row>
    <row r="881" spans="1:40" ht="15" customHeight="1">
      <c r="A881" s="12">
        <f t="shared" si="6"/>
        <v>101</v>
      </c>
      <c r="B881" s="25"/>
      <c r="C881" s="23"/>
      <c r="D881" s="18"/>
      <c r="E881" s="23"/>
      <c r="F881" s="16"/>
      <c r="G881" s="16"/>
      <c r="H881" s="16"/>
      <c r="I881" s="16"/>
      <c r="J881" s="16"/>
      <c r="K881" s="16"/>
      <c r="L881" s="16"/>
      <c r="M881" s="16"/>
      <c r="N881" s="128"/>
      <c r="O881" s="16"/>
      <c r="P881" s="16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  <c r="AB881" s="94"/>
      <c r="AC881" s="94"/>
      <c r="AD881" s="94"/>
      <c r="AE881" s="94"/>
      <c r="AF881" s="94"/>
      <c r="AG881" s="94"/>
      <c r="AH881" s="94"/>
      <c r="AI881" s="18"/>
      <c r="AJ881" s="18"/>
      <c r="AK881" s="18"/>
      <c r="AL881" s="18"/>
      <c r="AM881" s="18"/>
      <c r="AN881" s="18"/>
    </row>
    <row r="882" spans="1:40" ht="15" customHeight="1">
      <c r="A882" s="12">
        <f t="shared" si="6"/>
        <v>102</v>
      </c>
      <c r="B882" s="25"/>
      <c r="C882" s="23"/>
      <c r="D882" s="18"/>
      <c r="E882" s="23"/>
      <c r="F882" s="16"/>
      <c r="G882" s="16"/>
      <c r="H882" s="16"/>
      <c r="I882" s="16"/>
      <c r="J882" s="16"/>
      <c r="K882" s="16"/>
      <c r="L882" s="16"/>
      <c r="M882" s="16"/>
      <c r="N882" s="128"/>
      <c r="O882" s="16"/>
      <c r="P882" s="16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  <c r="AB882" s="94"/>
      <c r="AC882" s="94"/>
      <c r="AD882" s="94"/>
      <c r="AE882" s="94"/>
      <c r="AF882" s="94"/>
      <c r="AG882" s="94"/>
      <c r="AH882" s="94"/>
      <c r="AI882" s="18"/>
      <c r="AJ882" s="18"/>
      <c r="AK882" s="18"/>
      <c r="AL882" s="18"/>
      <c r="AM882" s="18"/>
      <c r="AN882" s="18"/>
    </row>
    <row r="883" spans="1:40" ht="15" customHeight="1">
      <c r="A883" s="12">
        <f t="shared" si="6"/>
        <v>103</v>
      </c>
      <c r="B883" s="25"/>
      <c r="C883" s="23"/>
      <c r="D883" s="18"/>
      <c r="E883" s="23"/>
      <c r="F883" s="16"/>
      <c r="G883" s="16"/>
      <c r="H883" s="16"/>
      <c r="I883" s="16"/>
      <c r="J883" s="16"/>
      <c r="K883" s="16"/>
      <c r="L883" s="16"/>
      <c r="M883" s="16"/>
      <c r="N883" s="128"/>
      <c r="O883" s="16"/>
      <c r="P883" s="16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  <c r="AB883" s="94"/>
      <c r="AC883" s="94"/>
      <c r="AD883" s="94"/>
      <c r="AE883" s="94"/>
      <c r="AF883" s="94"/>
      <c r="AG883" s="94"/>
      <c r="AH883" s="94"/>
      <c r="AI883" s="18"/>
      <c r="AJ883" s="18"/>
      <c r="AK883" s="18"/>
      <c r="AL883" s="18"/>
      <c r="AM883" s="18"/>
      <c r="AN883" s="18"/>
    </row>
    <row r="884" spans="1:40" ht="15" customHeight="1">
      <c r="A884" s="12">
        <f t="shared" si="6"/>
        <v>104</v>
      </c>
      <c r="B884" s="77"/>
      <c r="C884" s="23"/>
      <c r="D884" s="18"/>
      <c r="E884" s="23"/>
      <c r="F884" s="16"/>
      <c r="G884" s="16"/>
      <c r="H884" s="16"/>
      <c r="I884" s="16"/>
      <c r="J884" s="16"/>
      <c r="K884" s="16"/>
      <c r="L884" s="16"/>
      <c r="M884" s="16"/>
      <c r="N884" s="128"/>
      <c r="O884" s="16"/>
      <c r="P884" s="16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  <c r="AB884" s="94"/>
      <c r="AC884" s="94"/>
      <c r="AD884" s="94"/>
      <c r="AE884" s="94"/>
      <c r="AF884" s="94"/>
      <c r="AG884" s="94"/>
      <c r="AH884" s="94"/>
      <c r="AI884" s="18"/>
      <c r="AJ884" s="18"/>
      <c r="AK884" s="18"/>
      <c r="AL884" s="18"/>
      <c r="AM884" s="18"/>
      <c r="AN884" s="18"/>
    </row>
    <row r="885" spans="1:40" ht="15" customHeight="1">
      <c r="A885" s="12">
        <f t="shared" si="6"/>
        <v>105</v>
      </c>
      <c r="B885" s="25"/>
      <c r="C885" s="23"/>
      <c r="D885" s="18"/>
      <c r="E885" s="23"/>
      <c r="F885" s="16"/>
      <c r="G885" s="16"/>
      <c r="H885" s="16"/>
      <c r="I885" s="16"/>
      <c r="J885" s="16"/>
      <c r="K885" s="16"/>
      <c r="L885" s="16"/>
      <c r="M885" s="16"/>
      <c r="N885" s="128"/>
      <c r="O885" s="16"/>
      <c r="P885" s="16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  <c r="AB885" s="94"/>
      <c r="AC885" s="94"/>
      <c r="AD885" s="94"/>
      <c r="AE885" s="94"/>
      <c r="AF885" s="94"/>
      <c r="AG885" s="94"/>
      <c r="AH885" s="94"/>
      <c r="AI885" s="18"/>
      <c r="AJ885" s="18"/>
      <c r="AK885" s="18"/>
      <c r="AL885" s="18"/>
      <c r="AM885" s="18"/>
      <c r="AN885" s="18"/>
    </row>
    <row r="886" spans="1:40" ht="15" customHeight="1">
      <c r="A886" s="12">
        <f t="shared" si="6"/>
        <v>106</v>
      </c>
      <c r="B886" s="25"/>
      <c r="C886" s="23"/>
      <c r="D886" s="23"/>
      <c r="E886" s="23"/>
      <c r="F886" s="16"/>
      <c r="G886" s="16"/>
      <c r="H886" s="16"/>
      <c r="I886" s="16"/>
      <c r="J886" s="16"/>
      <c r="K886" s="16"/>
      <c r="L886" s="16"/>
      <c r="M886" s="16"/>
      <c r="N886" s="128"/>
      <c r="O886" s="16"/>
      <c r="P886" s="16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  <c r="AB886" s="94"/>
      <c r="AC886" s="94"/>
      <c r="AD886" s="94"/>
      <c r="AE886" s="94"/>
      <c r="AF886" s="94"/>
      <c r="AG886" s="94"/>
      <c r="AH886" s="94"/>
      <c r="AI886" s="18"/>
      <c r="AJ886" s="18"/>
      <c r="AK886" s="18"/>
      <c r="AL886" s="18"/>
      <c r="AM886" s="18"/>
      <c r="AN886" s="18"/>
    </row>
    <row r="887" spans="1:40" ht="15" customHeight="1">
      <c r="A887" s="12">
        <f t="shared" si="6"/>
        <v>107</v>
      </c>
      <c r="B887" s="25"/>
      <c r="C887" s="23"/>
      <c r="D887" s="23"/>
      <c r="E887" s="23"/>
      <c r="F887" s="16"/>
      <c r="G887" s="16"/>
      <c r="H887" s="16"/>
      <c r="I887" s="16"/>
      <c r="J887" s="16"/>
      <c r="K887" s="16"/>
      <c r="L887" s="16"/>
      <c r="M887" s="16"/>
      <c r="N887" s="128"/>
      <c r="O887" s="16"/>
      <c r="P887" s="16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  <c r="AB887" s="94"/>
      <c r="AC887" s="94"/>
      <c r="AD887" s="94"/>
      <c r="AE887" s="94"/>
      <c r="AF887" s="94"/>
      <c r="AG887" s="94"/>
      <c r="AH887" s="94"/>
      <c r="AI887" s="18"/>
      <c r="AJ887" s="18"/>
      <c r="AK887" s="18"/>
      <c r="AL887" s="18"/>
      <c r="AM887" s="18"/>
      <c r="AN887" s="18"/>
    </row>
    <row r="888" spans="1:40" ht="15" customHeight="1">
      <c r="A888" s="12">
        <f t="shared" si="6"/>
        <v>108</v>
      </c>
      <c r="B888" s="25"/>
      <c r="C888" s="23"/>
      <c r="D888" s="23"/>
      <c r="E888" s="60"/>
      <c r="F888" s="60"/>
      <c r="G888" s="16"/>
      <c r="H888" s="40"/>
      <c r="I888" s="61"/>
      <c r="J888" s="16"/>
      <c r="K888" s="16"/>
      <c r="L888" s="16"/>
      <c r="M888" s="16"/>
      <c r="N888" s="128"/>
      <c r="O888" s="16"/>
      <c r="P888" s="16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  <c r="AB888" s="94"/>
      <c r="AC888" s="94"/>
      <c r="AD888" s="94"/>
      <c r="AE888" s="94"/>
      <c r="AF888" s="94"/>
      <c r="AG888" s="94"/>
      <c r="AH888" s="94"/>
      <c r="AI888" s="18"/>
      <c r="AJ888" s="18"/>
      <c r="AK888" s="18"/>
      <c r="AL888" s="18"/>
      <c r="AM888" s="18"/>
      <c r="AN888" s="18"/>
    </row>
    <row r="889" spans="1:40" ht="15" customHeight="1">
      <c r="A889" s="12">
        <f t="shared" si="6"/>
        <v>109</v>
      </c>
      <c r="B889" s="25"/>
      <c r="C889" s="18"/>
      <c r="D889" s="18"/>
      <c r="E889" s="62"/>
      <c r="F889" s="63"/>
      <c r="G889" s="11"/>
      <c r="H889" s="64"/>
      <c r="I889" s="64"/>
      <c r="J889" s="11"/>
      <c r="K889" s="16"/>
      <c r="L889" s="16"/>
      <c r="M889" s="16"/>
      <c r="N889" s="128"/>
      <c r="O889" s="16"/>
      <c r="P889" s="16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  <c r="AB889" s="94"/>
      <c r="AC889" s="94"/>
      <c r="AD889" s="94"/>
      <c r="AE889" s="94"/>
      <c r="AF889" s="94"/>
      <c r="AG889" s="94"/>
      <c r="AH889" s="94"/>
      <c r="AI889" s="18"/>
      <c r="AJ889" s="18"/>
      <c r="AK889" s="18"/>
      <c r="AL889" s="18"/>
      <c r="AM889" s="18"/>
      <c r="AN889" s="18"/>
    </row>
    <row r="890" spans="1:40" ht="15" customHeight="1">
      <c r="A890" s="12">
        <f t="shared" si="6"/>
        <v>110</v>
      </c>
      <c r="B890" s="77"/>
      <c r="C890" s="23"/>
      <c r="D890" s="18"/>
      <c r="E890" s="23"/>
      <c r="F890" s="16"/>
      <c r="G890" s="16"/>
      <c r="H890" s="16"/>
      <c r="I890" s="16"/>
      <c r="J890" s="16"/>
      <c r="K890" s="16"/>
      <c r="L890" s="16"/>
      <c r="M890" s="16"/>
      <c r="N890" s="128"/>
      <c r="O890" s="16"/>
      <c r="P890" s="16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  <c r="AB890" s="94"/>
      <c r="AC890" s="94"/>
      <c r="AD890" s="94"/>
      <c r="AE890" s="94"/>
      <c r="AF890" s="94"/>
      <c r="AG890" s="94"/>
      <c r="AH890" s="94"/>
      <c r="AI890" s="18"/>
      <c r="AJ890" s="18"/>
      <c r="AK890" s="18"/>
      <c r="AL890" s="18"/>
      <c r="AM890" s="18"/>
      <c r="AN890" s="18"/>
    </row>
    <row r="891" spans="1:40" ht="15" customHeight="1">
      <c r="A891" s="12">
        <f t="shared" si="6"/>
        <v>111</v>
      </c>
      <c r="B891" s="25"/>
      <c r="C891" s="23"/>
      <c r="D891" s="23"/>
      <c r="E891" s="23"/>
      <c r="F891" s="16"/>
      <c r="G891" s="16"/>
      <c r="H891" s="16"/>
      <c r="I891" s="16"/>
      <c r="J891" s="16"/>
      <c r="K891" s="16"/>
      <c r="L891" s="16"/>
      <c r="M891" s="16"/>
      <c r="N891" s="128"/>
      <c r="O891" s="16"/>
      <c r="P891" s="16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  <c r="AB891" s="94"/>
      <c r="AC891" s="94"/>
      <c r="AD891" s="94"/>
      <c r="AE891" s="94"/>
      <c r="AF891" s="94"/>
      <c r="AG891" s="94"/>
      <c r="AH891" s="94"/>
      <c r="AI891" s="18"/>
      <c r="AJ891" s="18"/>
      <c r="AK891" s="18"/>
      <c r="AL891" s="18"/>
      <c r="AM891" s="18"/>
      <c r="AN891" s="18"/>
    </row>
    <row r="892" spans="1:40" ht="15" customHeight="1">
      <c r="A892" s="12">
        <f t="shared" si="6"/>
        <v>112</v>
      </c>
      <c r="B892" s="25"/>
      <c r="C892" s="23"/>
      <c r="D892" s="18"/>
      <c r="E892" s="23"/>
      <c r="F892" s="16"/>
      <c r="G892" s="16"/>
      <c r="H892" s="16"/>
      <c r="I892" s="16"/>
      <c r="J892" s="16"/>
      <c r="K892" s="16"/>
      <c r="L892" s="16"/>
      <c r="M892" s="16"/>
      <c r="N892" s="128"/>
      <c r="O892" s="16"/>
      <c r="P892" s="16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  <c r="AB892" s="94"/>
      <c r="AC892" s="94"/>
      <c r="AD892" s="94"/>
      <c r="AE892" s="94"/>
      <c r="AF892" s="94"/>
      <c r="AG892" s="94"/>
      <c r="AH892" s="94"/>
      <c r="AI892" s="18"/>
      <c r="AJ892" s="18"/>
      <c r="AK892" s="18"/>
      <c r="AL892" s="18"/>
      <c r="AM892" s="18"/>
      <c r="AN892" s="18"/>
    </row>
    <row r="893" spans="1:40" ht="15" customHeight="1">
      <c r="A893" s="12">
        <f t="shared" si="6"/>
        <v>113</v>
      </c>
      <c r="B893" s="25"/>
      <c r="C893" s="23"/>
      <c r="D893" s="23"/>
      <c r="E893" s="23"/>
      <c r="F893" s="16"/>
      <c r="G893" s="16"/>
      <c r="H893" s="16"/>
      <c r="I893" s="16"/>
      <c r="J893" s="16"/>
      <c r="K893" s="16"/>
      <c r="L893" s="16"/>
      <c r="M893" s="16"/>
      <c r="N893" s="128"/>
      <c r="O893" s="16"/>
      <c r="P893" s="16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  <c r="AB893" s="94"/>
      <c r="AC893" s="94"/>
      <c r="AD893" s="94"/>
      <c r="AE893" s="94"/>
      <c r="AF893" s="94"/>
      <c r="AG893" s="94"/>
      <c r="AH893" s="94"/>
      <c r="AI893" s="18"/>
      <c r="AJ893" s="18"/>
      <c r="AK893" s="18"/>
      <c r="AL893" s="18"/>
      <c r="AM893" s="18"/>
      <c r="AN893" s="18"/>
    </row>
    <row r="894" spans="1:40" ht="15" customHeight="1">
      <c r="A894" s="12">
        <f t="shared" si="6"/>
        <v>114</v>
      </c>
      <c r="B894" s="25"/>
      <c r="C894" s="23"/>
      <c r="D894" s="18"/>
      <c r="E894" s="23"/>
      <c r="F894" s="16"/>
      <c r="G894" s="16"/>
      <c r="H894" s="16"/>
      <c r="I894" s="16"/>
      <c r="J894" s="16"/>
      <c r="K894" s="16"/>
      <c r="L894" s="16"/>
      <c r="M894" s="16"/>
      <c r="N894" s="128"/>
      <c r="O894" s="16"/>
      <c r="P894" s="16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  <c r="AB894" s="94"/>
      <c r="AC894" s="94"/>
      <c r="AD894" s="94"/>
      <c r="AE894" s="94"/>
      <c r="AF894" s="94"/>
      <c r="AG894" s="94"/>
      <c r="AH894" s="94"/>
      <c r="AI894" s="18"/>
      <c r="AJ894" s="18"/>
      <c r="AK894" s="18"/>
      <c r="AL894" s="18"/>
      <c r="AM894" s="18"/>
      <c r="AN894" s="18"/>
    </row>
    <row r="895" spans="1:40" ht="15" customHeight="1">
      <c r="A895" s="12">
        <f t="shared" si="6"/>
        <v>115</v>
      </c>
      <c r="B895" s="25"/>
      <c r="C895" s="23"/>
      <c r="D895" s="23"/>
      <c r="E895" s="23"/>
      <c r="F895" s="16"/>
      <c r="G895" s="16"/>
      <c r="H895" s="16"/>
      <c r="I895" s="16"/>
      <c r="J895" s="16"/>
      <c r="K895" s="16"/>
      <c r="L895" s="16"/>
      <c r="M895" s="16"/>
      <c r="N895" s="128"/>
      <c r="O895" s="16"/>
      <c r="P895" s="16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  <c r="AB895" s="94"/>
      <c r="AC895" s="94"/>
      <c r="AD895" s="94"/>
      <c r="AE895" s="94"/>
      <c r="AF895" s="94"/>
      <c r="AG895" s="94"/>
      <c r="AH895" s="94"/>
      <c r="AI895" s="18"/>
      <c r="AJ895" s="18"/>
      <c r="AK895" s="18"/>
      <c r="AL895" s="18"/>
      <c r="AM895" s="18"/>
      <c r="AN895" s="18"/>
    </row>
    <row r="896" spans="1:40" ht="15" customHeight="1">
      <c r="A896" s="12">
        <f t="shared" si="6"/>
        <v>116</v>
      </c>
      <c r="B896" s="25"/>
      <c r="C896" s="23"/>
      <c r="D896" s="18"/>
      <c r="E896" s="23"/>
      <c r="F896" s="16"/>
      <c r="G896" s="16"/>
      <c r="H896" s="16"/>
      <c r="I896" s="16"/>
      <c r="J896" s="16"/>
      <c r="K896" s="16"/>
      <c r="L896" s="16"/>
      <c r="M896" s="16"/>
      <c r="N896" s="128"/>
      <c r="O896" s="16"/>
      <c r="P896" s="16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  <c r="AB896" s="94"/>
      <c r="AC896" s="94"/>
      <c r="AD896" s="94"/>
      <c r="AE896" s="94"/>
      <c r="AF896" s="94"/>
      <c r="AG896" s="94"/>
      <c r="AH896" s="94"/>
      <c r="AI896" s="18"/>
      <c r="AJ896" s="18"/>
      <c r="AK896" s="18"/>
      <c r="AL896" s="18"/>
      <c r="AM896" s="18"/>
      <c r="AN896" s="18"/>
    </row>
    <row r="897" spans="1:40" ht="15" customHeight="1">
      <c r="A897" s="12">
        <f t="shared" ref="A897:A960" si="7">A896+1</f>
        <v>117</v>
      </c>
      <c r="B897" s="25"/>
      <c r="C897" s="23"/>
      <c r="D897" s="18"/>
      <c r="E897" s="23"/>
      <c r="F897" s="16"/>
      <c r="G897" s="16"/>
      <c r="H897" s="16"/>
      <c r="I897" s="16"/>
      <c r="J897" s="16"/>
      <c r="K897" s="16"/>
      <c r="L897" s="16"/>
      <c r="M897" s="16"/>
      <c r="N897" s="128"/>
      <c r="O897" s="16"/>
      <c r="P897" s="16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  <c r="AB897" s="94"/>
      <c r="AC897" s="94"/>
      <c r="AD897" s="94"/>
      <c r="AE897" s="94"/>
      <c r="AF897" s="94"/>
      <c r="AG897" s="94"/>
      <c r="AH897" s="94"/>
      <c r="AI897" s="18"/>
      <c r="AJ897" s="18"/>
      <c r="AK897" s="18"/>
      <c r="AL897" s="18"/>
      <c r="AM897" s="18"/>
      <c r="AN897" s="18"/>
    </row>
    <row r="898" spans="1:40" ht="15" customHeight="1">
      <c r="A898" s="12">
        <f t="shared" si="7"/>
        <v>118</v>
      </c>
      <c r="B898" s="25"/>
      <c r="C898" s="23"/>
      <c r="D898" s="18"/>
      <c r="E898" s="23"/>
      <c r="F898" s="16"/>
      <c r="G898" s="16"/>
      <c r="H898" s="16"/>
      <c r="I898" s="16"/>
      <c r="J898" s="16"/>
      <c r="K898" s="16"/>
      <c r="L898" s="16"/>
      <c r="M898" s="16"/>
      <c r="N898" s="128"/>
      <c r="O898" s="16"/>
      <c r="P898" s="16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  <c r="AB898" s="94"/>
      <c r="AC898" s="94"/>
      <c r="AD898" s="94"/>
      <c r="AE898" s="94"/>
      <c r="AF898" s="94"/>
      <c r="AG898" s="94"/>
      <c r="AH898" s="94"/>
      <c r="AI898" s="18"/>
      <c r="AJ898" s="18"/>
      <c r="AK898" s="18"/>
      <c r="AL898" s="18"/>
      <c r="AM898" s="18"/>
      <c r="AN898" s="18"/>
    </row>
    <row r="899" spans="1:40" ht="15" customHeight="1">
      <c r="A899" s="12">
        <f t="shared" si="7"/>
        <v>119</v>
      </c>
      <c r="B899" s="25"/>
      <c r="C899" s="23"/>
      <c r="D899" s="18"/>
      <c r="E899" s="23"/>
      <c r="F899" s="16"/>
      <c r="G899" s="16"/>
      <c r="H899" s="16"/>
      <c r="I899" s="16"/>
      <c r="J899" s="16"/>
      <c r="K899" s="16"/>
      <c r="L899" s="16"/>
      <c r="M899" s="16"/>
      <c r="N899" s="128"/>
      <c r="O899" s="16"/>
      <c r="P899" s="16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  <c r="AB899" s="94"/>
      <c r="AC899" s="94"/>
      <c r="AD899" s="94"/>
      <c r="AE899" s="94"/>
      <c r="AF899" s="94"/>
      <c r="AG899" s="94"/>
      <c r="AH899" s="94"/>
      <c r="AI899" s="18"/>
      <c r="AJ899" s="18"/>
      <c r="AK899" s="18"/>
      <c r="AL899" s="18"/>
      <c r="AM899" s="18"/>
      <c r="AN899" s="18"/>
    </row>
    <row r="900" spans="1:40" ht="15" customHeight="1">
      <c r="A900" s="12">
        <f t="shared" si="7"/>
        <v>120</v>
      </c>
      <c r="B900" s="25"/>
      <c r="C900" s="23"/>
      <c r="D900" s="23"/>
      <c r="E900" s="23"/>
      <c r="F900" s="16"/>
      <c r="G900" s="16"/>
      <c r="H900" s="16"/>
      <c r="I900" s="16"/>
      <c r="J900" s="16"/>
      <c r="K900" s="16"/>
      <c r="L900" s="16"/>
      <c r="M900" s="16"/>
      <c r="N900" s="128"/>
      <c r="O900" s="16"/>
      <c r="P900" s="16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  <c r="AB900" s="94"/>
      <c r="AC900" s="94"/>
      <c r="AD900" s="94"/>
      <c r="AE900" s="94"/>
      <c r="AF900" s="94"/>
      <c r="AG900" s="94"/>
      <c r="AH900" s="94"/>
      <c r="AI900" s="18"/>
      <c r="AJ900" s="18"/>
      <c r="AK900" s="18"/>
      <c r="AL900" s="18"/>
      <c r="AM900" s="18"/>
      <c r="AN900" s="18"/>
    </row>
    <row r="901" spans="1:40" ht="15" customHeight="1">
      <c r="A901" s="12">
        <f t="shared" si="7"/>
        <v>121</v>
      </c>
      <c r="B901" s="25"/>
      <c r="C901" s="23"/>
      <c r="D901" s="18"/>
      <c r="E901" s="23"/>
      <c r="F901" s="16"/>
      <c r="G901" s="16"/>
      <c r="H901" s="16"/>
      <c r="I901" s="16"/>
      <c r="J901" s="16"/>
      <c r="K901" s="16"/>
      <c r="L901" s="16"/>
      <c r="M901" s="16"/>
      <c r="N901" s="128"/>
      <c r="O901" s="16"/>
      <c r="P901" s="16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  <c r="AB901" s="94"/>
      <c r="AC901" s="94"/>
      <c r="AD901" s="94"/>
      <c r="AE901" s="94"/>
      <c r="AF901" s="94"/>
      <c r="AG901" s="94"/>
      <c r="AH901" s="94"/>
      <c r="AI901" s="18"/>
      <c r="AJ901" s="18"/>
      <c r="AK901" s="18"/>
      <c r="AL901" s="18"/>
      <c r="AM901" s="18"/>
      <c r="AN901" s="18"/>
    </row>
    <row r="902" spans="1:40" ht="15" customHeight="1">
      <c r="A902" s="12">
        <f t="shared" si="7"/>
        <v>122</v>
      </c>
      <c r="B902" s="25"/>
      <c r="C902" s="23"/>
      <c r="D902" s="18"/>
      <c r="E902" s="23"/>
      <c r="F902" s="16"/>
      <c r="G902" s="16"/>
      <c r="H902" s="16"/>
      <c r="I902" s="16"/>
      <c r="J902" s="16"/>
      <c r="K902" s="16"/>
      <c r="L902" s="16"/>
      <c r="M902" s="16"/>
      <c r="N902" s="128"/>
      <c r="O902" s="16"/>
      <c r="P902" s="16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  <c r="AB902" s="94"/>
      <c r="AC902" s="94"/>
      <c r="AD902" s="94"/>
      <c r="AE902" s="94"/>
      <c r="AF902" s="94"/>
      <c r="AG902" s="94"/>
      <c r="AH902" s="94"/>
      <c r="AI902" s="18"/>
      <c r="AJ902" s="18"/>
      <c r="AK902" s="18"/>
      <c r="AL902" s="18"/>
      <c r="AM902" s="18"/>
      <c r="AN902" s="18"/>
    </row>
    <row r="903" spans="1:40" ht="15" customHeight="1">
      <c r="A903" s="12">
        <f t="shared" si="7"/>
        <v>123</v>
      </c>
      <c r="B903" s="25"/>
      <c r="C903" s="23"/>
      <c r="D903" s="23"/>
      <c r="E903" s="23"/>
      <c r="F903" s="16"/>
      <c r="G903" s="29"/>
      <c r="H903" s="16"/>
      <c r="I903" s="16"/>
      <c r="J903" s="16"/>
      <c r="K903" s="16"/>
      <c r="L903" s="16"/>
      <c r="M903" s="16"/>
      <c r="N903" s="128"/>
      <c r="O903" s="16"/>
      <c r="P903" s="16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  <c r="AB903" s="94"/>
      <c r="AC903" s="94"/>
      <c r="AD903" s="94"/>
      <c r="AE903" s="94"/>
      <c r="AF903" s="94"/>
      <c r="AG903" s="94"/>
      <c r="AH903" s="94"/>
      <c r="AI903" s="18"/>
      <c r="AJ903" s="18"/>
      <c r="AK903" s="18"/>
      <c r="AL903" s="18"/>
      <c r="AM903" s="18"/>
      <c r="AN903" s="18"/>
    </row>
    <row r="904" spans="1:40" ht="15" customHeight="1">
      <c r="A904" s="12">
        <f t="shared" si="7"/>
        <v>124</v>
      </c>
      <c r="B904" s="25"/>
      <c r="C904" s="23"/>
      <c r="D904" s="23"/>
      <c r="E904" s="23"/>
      <c r="F904" s="16"/>
      <c r="G904" s="16"/>
      <c r="H904" s="16"/>
      <c r="I904" s="16"/>
      <c r="J904" s="16"/>
      <c r="K904" s="16"/>
      <c r="L904" s="16"/>
      <c r="M904" s="16"/>
      <c r="N904" s="128"/>
      <c r="O904" s="16"/>
      <c r="P904" s="16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  <c r="AB904" s="94"/>
      <c r="AC904" s="94"/>
      <c r="AD904" s="94"/>
      <c r="AE904" s="94"/>
      <c r="AF904" s="94"/>
      <c r="AG904" s="94"/>
      <c r="AH904" s="94"/>
      <c r="AI904" s="18"/>
      <c r="AJ904" s="18"/>
      <c r="AK904" s="18"/>
      <c r="AL904" s="18"/>
      <c r="AM904" s="18"/>
      <c r="AN904" s="18"/>
    </row>
    <row r="905" spans="1:40" ht="15" customHeight="1">
      <c r="A905" s="12">
        <f t="shared" si="7"/>
        <v>125</v>
      </c>
      <c r="B905" s="25"/>
      <c r="C905" s="23"/>
      <c r="D905" s="23"/>
      <c r="E905" s="23"/>
      <c r="F905" s="16"/>
      <c r="G905" s="16"/>
      <c r="H905" s="16"/>
      <c r="I905" s="16"/>
      <c r="J905" s="16"/>
      <c r="K905" s="16"/>
      <c r="L905" s="16"/>
      <c r="M905" s="16"/>
      <c r="N905" s="128"/>
      <c r="O905" s="16"/>
      <c r="P905" s="16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  <c r="AB905" s="94"/>
      <c r="AC905" s="94"/>
      <c r="AD905" s="94"/>
      <c r="AE905" s="94"/>
      <c r="AF905" s="94"/>
      <c r="AG905" s="94"/>
      <c r="AH905" s="94"/>
      <c r="AI905" s="18"/>
      <c r="AJ905" s="18"/>
      <c r="AK905" s="18"/>
      <c r="AL905" s="18"/>
      <c r="AM905" s="18"/>
      <c r="AN905" s="18"/>
    </row>
    <row r="906" spans="1:40" ht="15" customHeight="1">
      <c r="A906" s="12">
        <f t="shared" si="7"/>
        <v>126</v>
      </c>
      <c r="B906" s="66"/>
      <c r="C906" s="65"/>
      <c r="D906" s="65"/>
      <c r="E906" s="65"/>
      <c r="F906" s="65"/>
      <c r="G906" s="66"/>
      <c r="H906" s="66"/>
      <c r="I906" s="66"/>
      <c r="J906" s="66"/>
      <c r="K906" s="65"/>
      <c r="L906" s="66"/>
      <c r="M906" s="66"/>
      <c r="N906" s="128"/>
      <c r="O906" s="66"/>
      <c r="P906" s="66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  <c r="AB906" s="94"/>
      <c r="AC906" s="94"/>
      <c r="AD906" s="94"/>
      <c r="AE906" s="94"/>
      <c r="AF906" s="94"/>
      <c r="AG906" s="94"/>
      <c r="AH906" s="94"/>
      <c r="AI906" s="18"/>
      <c r="AJ906" s="18"/>
      <c r="AK906" s="18"/>
      <c r="AL906" s="18"/>
      <c r="AM906" s="18"/>
      <c r="AN906" s="18"/>
    </row>
    <row r="907" spans="1:40" ht="15" customHeight="1">
      <c r="A907" s="12">
        <f t="shared" si="7"/>
        <v>127</v>
      </c>
      <c r="B907" s="66"/>
      <c r="C907" s="65"/>
      <c r="D907" s="65"/>
      <c r="E907" s="65"/>
      <c r="F907" s="65"/>
      <c r="G907" s="66"/>
      <c r="H907" s="66"/>
      <c r="I907" s="66"/>
      <c r="J907" s="66"/>
      <c r="K907" s="65"/>
      <c r="L907" s="66"/>
      <c r="M907" s="66"/>
      <c r="N907" s="128"/>
      <c r="O907" s="66"/>
      <c r="P907" s="66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  <c r="AB907" s="94"/>
      <c r="AC907" s="94"/>
      <c r="AD907" s="94"/>
      <c r="AE907" s="94"/>
      <c r="AF907" s="94"/>
      <c r="AG907" s="94"/>
      <c r="AH907" s="94"/>
      <c r="AI907" s="18"/>
      <c r="AJ907" s="18"/>
      <c r="AK907" s="18"/>
      <c r="AL907" s="18"/>
      <c r="AM907" s="18"/>
      <c r="AN907" s="18"/>
    </row>
    <row r="908" spans="1:40" ht="15" customHeight="1">
      <c r="A908" s="12">
        <f t="shared" si="7"/>
        <v>128</v>
      </c>
      <c r="B908" s="11"/>
      <c r="C908" s="18"/>
      <c r="D908" s="18"/>
      <c r="E908" s="18"/>
      <c r="F908" s="19"/>
      <c r="G908" s="19"/>
      <c r="H908" s="19"/>
      <c r="I908" s="19"/>
      <c r="J908" s="19"/>
      <c r="K908" s="19"/>
      <c r="L908" s="19"/>
      <c r="M908" s="19"/>
      <c r="N908" s="128"/>
      <c r="O908" s="19"/>
      <c r="P908" s="19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  <c r="AB908" s="94"/>
      <c r="AC908" s="94"/>
      <c r="AD908" s="94"/>
      <c r="AE908" s="94"/>
      <c r="AF908" s="94"/>
      <c r="AG908" s="94"/>
      <c r="AH908" s="94"/>
      <c r="AI908" s="18"/>
      <c r="AJ908" s="18"/>
      <c r="AK908" s="18"/>
      <c r="AL908" s="18"/>
      <c r="AM908" s="18"/>
      <c r="AN908" s="18"/>
    </row>
    <row r="909" spans="1:40" ht="15" customHeight="1">
      <c r="A909" s="12">
        <f t="shared" si="7"/>
        <v>129</v>
      </c>
      <c r="B909" s="25"/>
      <c r="C909" s="23"/>
      <c r="D909" s="23"/>
      <c r="E909" s="23"/>
      <c r="F909" s="16"/>
      <c r="G909" s="16"/>
      <c r="H909" s="16"/>
      <c r="I909" s="16"/>
      <c r="J909" s="16"/>
      <c r="K909" s="16"/>
      <c r="L909" s="16"/>
      <c r="M909" s="16"/>
      <c r="N909" s="128"/>
      <c r="O909" s="16"/>
      <c r="P909" s="16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  <c r="AB909" s="94"/>
      <c r="AC909" s="94"/>
      <c r="AD909" s="94"/>
      <c r="AE909" s="94"/>
      <c r="AF909" s="94"/>
      <c r="AG909" s="94"/>
      <c r="AH909" s="94"/>
      <c r="AI909" s="18"/>
      <c r="AJ909" s="18"/>
      <c r="AK909" s="18"/>
      <c r="AL909" s="18"/>
      <c r="AM909" s="18"/>
      <c r="AN909" s="18"/>
    </row>
    <row r="910" spans="1:40" ht="15" customHeight="1">
      <c r="A910" s="12">
        <f t="shared" si="7"/>
        <v>130</v>
      </c>
      <c r="B910" s="11"/>
      <c r="C910" s="18"/>
      <c r="D910" s="18"/>
      <c r="E910" s="18"/>
      <c r="F910" s="19"/>
      <c r="G910" s="19"/>
      <c r="H910" s="19"/>
      <c r="I910" s="19"/>
      <c r="J910" s="19"/>
      <c r="K910" s="19"/>
      <c r="L910" s="19"/>
      <c r="M910" s="19"/>
      <c r="N910" s="128"/>
      <c r="O910" s="19"/>
      <c r="P910" s="19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  <c r="AB910" s="94"/>
      <c r="AC910" s="94"/>
      <c r="AD910" s="94"/>
      <c r="AE910" s="94"/>
      <c r="AF910" s="94"/>
      <c r="AG910" s="94"/>
      <c r="AH910" s="94"/>
      <c r="AI910" s="18"/>
      <c r="AJ910" s="18"/>
      <c r="AK910" s="18"/>
      <c r="AL910" s="18"/>
      <c r="AM910" s="18"/>
      <c r="AN910" s="18"/>
    </row>
    <row r="911" spans="1:40" ht="15" customHeight="1">
      <c r="A911" s="12">
        <f t="shared" si="7"/>
        <v>131</v>
      </c>
      <c r="B911" s="25"/>
      <c r="C911" s="23"/>
      <c r="D911" s="23"/>
      <c r="E911" s="23"/>
      <c r="F911" s="16"/>
      <c r="G911" s="16"/>
      <c r="H911" s="16"/>
      <c r="I911" s="16"/>
      <c r="J911" s="16"/>
      <c r="K911" s="16"/>
      <c r="L911" s="16"/>
      <c r="M911" s="16"/>
      <c r="N911" s="128"/>
      <c r="O911" s="16"/>
      <c r="P911" s="16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  <c r="AB911" s="94"/>
      <c r="AC911" s="94"/>
      <c r="AD911" s="94"/>
      <c r="AE911" s="94"/>
      <c r="AF911" s="94"/>
      <c r="AG911" s="94"/>
      <c r="AH911" s="94"/>
      <c r="AI911" s="18"/>
      <c r="AJ911" s="18"/>
      <c r="AK911" s="18"/>
      <c r="AL911" s="18"/>
      <c r="AM911" s="18"/>
      <c r="AN911" s="18"/>
    </row>
    <row r="912" spans="1:40" ht="15" customHeight="1">
      <c r="A912" s="12">
        <f t="shared" si="7"/>
        <v>132</v>
      </c>
      <c r="B912" s="25"/>
      <c r="C912" s="23"/>
      <c r="D912" s="23"/>
      <c r="E912" s="23"/>
      <c r="F912" s="16"/>
      <c r="G912" s="16"/>
      <c r="H912" s="16"/>
      <c r="I912" s="16"/>
      <c r="J912" s="16"/>
      <c r="K912" s="16"/>
      <c r="L912" s="16"/>
      <c r="M912" s="16"/>
      <c r="N912" s="128"/>
      <c r="O912" s="16"/>
      <c r="P912" s="16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  <c r="AB912" s="94"/>
      <c r="AC912" s="94"/>
      <c r="AD912" s="94"/>
      <c r="AE912" s="94"/>
      <c r="AF912" s="94"/>
      <c r="AG912" s="94"/>
      <c r="AH912" s="94"/>
      <c r="AI912" s="18"/>
      <c r="AJ912" s="18"/>
      <c r="AK912" s="18"/>
      <c r="AL912" s="18"/>
      <c r="AM912" s="18"/>
      <c r="AN912" s="18"/>
    </row>
    <row r="913" spans="1:40" ht="15" customHeight="1">
      <c r="A913" s="12">
        <f t="shared" si="7"/>
        <v>133</v>
      </c>
      <c r="B913" s="25"/>
      <c r="C913" s="23"/>
      <c r="D913" s="23"/>
      <c r="E913" s="23"/>
      <c r="F913" s="16"/>
      <c r="G913" s="16"/>
      <c r="H913" s="16"/>
      <c r="I913" s="16"/>
      <c r="J913" s="16"/>
      <c r="K913" s="16"/>
      <c r="L913" s="16"/>
      <c r="M913" s="16"/>
      <c r="N913" s="128"/>
      <c r="O913" s="16"/>
      <c r="P913" s="16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  <c r="AB913" s="94"/>
      <c r="AC913" s="94"/>
      <c r="AD913" s="94"/>
      <c r="AE913" s="94"/>
      <c r="AF913" s="94"/>
      <c r="AG913" s="94"/>
      <c r="AH913" s="94"/>
      <c r="AI913" s="18"/>
      <c r="AJ913" s="18"/>
      <c r="AK913" s="18"/>
      <c r="AL913" s="18"/>
      <c r="AM913" s="18"/>
      <c r="AN913" s="18"/>
    </row>
    <row r="914" spans="1:40" ht="15" customHeight="1">
      <c r="A914" s="12">
        <f t="shared" si="7"/>
        <v>134</v>
      </c>
      <c r="B914" s="25"/>
      <c r="C914" s="23"/>
      <c r="D914" s="23"/>
      <c r="E914" s="23"/>
      <c r="F914" s="16"/>
      <c r="G914" s="16"/>
      <c r="H914" s="16"/>
      <c r="I914" s="16"/>
      <c r="J914" s="16"/>
      <c r="K914" s="16"/>
      <c r="L914" s="16"/>
      <c r="M914" s="16"/>
      <c r="N914" s="128"/>
      <c r="O914" s="16"/>
      <c r="P914" s="16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  <c r="AB914" s="94"/>
      <c r="AC914" s="94"/>
      <c r="AD914" s="94"/>
      <c r="AE914" s="94"/>
      <c r="AF914" s="94"/>
      <c r="AG914" s="94"/>
      <c r="AH914" s="94"/>
      <c r="AI914" s="18"/>
      <c r="AJ914" s="18"/>
      <c r="AK914" s="18"/>
      <c r="AL914" s="18"/>
      <c r="AM914" s="18"/>
      <c r="AN914" s="18"/>
    </row>
    <row r="915" spans="1:40" ht="15" customHeight="1">
      <c r="A915" s="12">
        <f t="shared" si="7"/>
        <v>135</v>
      </c>
      <c r="B915" s="25"/>
      <c r="C915" s="23"/>
      <c r="D915" s="23"/>
      <c r="E915" s="23"/>
      <c r="F915" s="16"/>
      <c r="G915" s="16"/>
      <c r="H915" s="16"/>
      <c r="I915" s="16"/>
      <c r="J915" s="16"/>
      <c r="K915" s="16"/>
      <c r="L915" s="16"/>
      <c r="M915" s="16"/>
      <c r="N915" s="128"/>
      <c r="O915" s="16"/>
      <c r="P915" s="16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  <c r="AB915" s="94"/>
      <c r="AC915" s="94"/>
      <c r="AD915" s="94"/>
      <c r="AE915" s="94"/>
      <c r="AF915" s="94"/>
      <c r="AG915" s="94"/>
      <c r="AH915" s="94"/>
      <c r="AI915" s="18"/>
      <c r="AJ915" s="18"/>
      <c r="AK915" s="18"/>
      <c r="AL915" s="18"/>
      <c r="AM915" s="18"/>
      <c r="AN915" s="18"/>
    </row>
    <row r="916" spans="1:40" ht="15" customHeight="1">
      <c r="A916" s="12">
        <f t="shared" si="7"/>
        <v>136</v>
      </c>
      <c r="B916" s="25"/>
      <c r="C916" s="23"/>
      <c r="D916" s="23"/>
      <c r="E916" s="23"/>
      <c r="F916" s="16"/>
      <c r="G916" s="16"/>
      <c r="H916" s="16"/>
      <c r="I916" s="16"/>
      <c r="J916" s="16"/>
      <c r="K916" s="16"/>
      <c r="L916" s="16"/>
      <c r="M916" s="16"/>
      <c r="N916" s="128"/>
      <c r="O916" s="16"/>
      <c r="P916" s="16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  <c r="AB916" s="94"/>
      <c r="AC916" s="94"/>
      <c r="AD916" s="94"/>
      <c r="AE916" s="94"/>
      <c r="AF916" s="94"/>
      <c r="AG916" s="94"/>
      <c r="AH916" s="94"/>
      <c r="AI916" s="18"/>
      <c r="AJ916" s="18"/>
      <c r="AK916" s="18"/>
      <c r="AL916" s="18"/>
      <c r="AM916" s="18"/>
      <c r="AN916" s="18"/>
    </row>
    <row r="917" spans="1:40" ht="15" customHeight="1">
      <c r="A917" s="12">
        <f t="shared" si="7"/>
        <v>137</v>
      </c>
      <c r="B917" s="25"/>
      <c r="C917" s="23"/>
      <c r="D917" s="18"/>
      <c r="E917" s="18"/>
      <c r="F917" s="11"/>
      <c r="G917" s="11"/>
      <c r="H917" s="11"/>
      <c r="I917" s="11"/>
      <c r="J917" s="11"/>
      <c r="K917" s="18"/>
      <c r="L917" s="11"/>
      <c r="M917" s="11"/>
      <c r="N917" s="128"/>
      <c r="O917" s="11"/>
      <c r="P917" s="11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  <c r="AB917" s="94"/>
      <c r="AC917" s="94"/>
      <c r="AD917" s="94"/>
      <c r="AE917" s="94"/>
      <c r="AF917" s="94"/>
      <c r="AG917" s="94"/>
      <c r="AH917" s="94"/>
      <c r="AI917" s="18"/>
      <c r="AJ917" s="18"/>
      <c r="AK917" s="18"/>
      <c r="AL917" s="18"/>
      <c r="AM917" s="18"/>
      <c r="AN917" s="18"/>
    </row>
    <row r="918" spans="1:40" ht="15" customHeight="1">
      <c r="A918" s="12">
        <f t="shared" si="7"/>
        <v>138</v>
      </c>
      <c r="B918" s="25"/>
      <c r="C918" s="18"/>
      <c r="D918" s="18"/>
      <c r="E918" s="18"/>
      <c r="F918" s="11"/>
      <c r="G918" s="11"/>
      <c r="H918" s="11"/>
      <c r="I918" s="11"/>
      <c r="J918" s="11"/>
      <c r="K918" s="18"/>
      <c r="L918" s="11"/>
      <c r="M918" s="11"/>
      <c r="N918" s="128"/>
      <c r="O918" s="11"/>
      <c r="P918" s="11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  <c r="AB918" s="94"/>
      <c r="AC918" s="94"/>
      <c r="AD918" s="94"/>
      <c r="AE918" s="94"/>
      <c r="AF918" s="94"/>
      <c r="AG918" s="94"/>
      <c r="AH918" s="94"/>
      <c r="AI918" s="18"/>
      <c r="AJ918" s="18"/>
      <c r="AK918" s="18"/>
      <c r="AL918" s="18"/>
      <c r="AM918" s="18"/>
      <c r="AN918" s="18"/>
    </row>
    <row r="919" spans="1:40" ht="15" customHeight="1">
      <c r="A919" s="12">
        <f t="shared" si="7"/>
        <v>139</v>
      </c>
      <c r="B919" s="25"/>
      <c r="C919" s="18"/>
      <c r="D919" s="18"/>
      <c r="E919" s="18"/>
      <c r="F919" s="11"/>
      <c r="G919" s="11"/>
      <c r="H919" s="11"/>
      <c r="I919" s="11"/>
      <c r="J919" s="11"/>
      <c r="K919" s="18"/>
      <c r="L919" s="11"/>
      <c r="M919" s="11"/>
      <c r="N919" s="128"/>
      <c r="O919" s="11"/>
      <c r="P919" s="11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  <c r="AB919" s="94"/>
      <c r="AC919" s="94"/>
      <c r="AD919" s="94"/>
      <c r="AE919" s="94"/>
      <c r="AF919" s="94"/>
      <c r="AG919" s="94"/>
      <c r="AH919" s="94"/>
      <c r="AI919" s="18"/>
      <c r="AJ919" s="18"/>
      <c r="AK919" s="18"/>
      <c r="AL919" s="18"/>
      <c r="AM919" s="18"/>
      <c r="AN919" s="18"/>
    </row>
    <row r="920" spans="1:40" ht="15" customHeight="1">
      <c r="A920" s="12">
        <f t="shared" si="7"/>
        <v>140</v>
      </c>
      <c r="B920" s="25"/>
      <c r="C920" s="67"/>
      <c r="D920" s="67"/>
      <c r="E920" s="67"/>
      <c r="F920" s="68"/>
      <c r="G920" s="68"/>
      <c r="H920" s="68"/>
      <c r="I920" s="68"/>
      <c r="J920" s="68"/>
      <c r="K920" s="68"/>
      <c r="L920" s="68"/>
      <c r="M920" s="68"/>
      <c r="N920" s="128"/>
      <c r="O920" s="68"/>
      <c r="P920" s="68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  <c r="AB920" s="94"/>
      <c r="AC920" s="94"/>
      <c r="AD920" s="94"/>
      <c r="AE920" s="94"/>
      <c r="AF920" s="94"/>
      <c r="AG920" s="94"/>
      <c r="AH920" s="94"/>
      <c r="AI920" s="18"/>
      <c r="AJ920" s="18"/>
      <c r="AK920" s="18"/>
      <c r="AL920" s="18"/>
      <c r="AM920" s="18"/>
      <c r="AN920" s="18"/>
    </row>
    <row r="921" spans="1:40" ht="15" customHeight="1">
      <c r="A921" s="12">
        <f t="shared" si="7"/>
        <v>141</v>
      </c>
      <c r="B921" s="25"/>
      <c r="C921" s="23"/>
      <c r="D921" s="23"/>
      <c r="E921" s="23"/>
      <c r="F921" s="16"/>
      <c r="G921" s="16"/>
      <c r="H921" s="16"/>
      <c r="I921" s="16"/>
      <c r="J921" s="16"/>
      <c r="K921" s="16"/>
      <c r="L921" s="16"/>
      <c r="M921" s="16"/>
      <c r="N921" s="128"/>
      <c r="O921" s="16"/>
      <c r="P921" s="16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  <c r="AB921" s="94"/>
      <c r="AC921" s="94"/>
      <c r="AD921" s="94"/>
      <c r="AE921" s="94"/>
      <c r="AF921" s="94"/>
      <c r="AG921" s="94"/>
      <c r="AH921" s="94"/>
      <c r="AI921" s="18"/>
      <c r="AJ921" s="18"/>
      <c r="AK921" s="18"/>
      <c r="AL921" s="18"/>
      <c r="AM921" s="18"/>
      <c r="AN921" s="18"/>
    </row>
    <row r="922" spans="1:40" ht="15" customHeight="1">
      <c r="A922" s="12">
        <f t="shared" si="7"/>
        <v>142</v>
      </c>
      <c r="B922" s="25"/>
      <c r="C922" s="23"/>
      <c r="D922" s="23"/>
      <c r="E922" s="23"/>
      <c r="F922" s="16"/>
      <c r="G922" s="16"/>
      <c r="H922" s="16"/>
      <c r="I922" s="16"/>
      <c r="J922" s="16"/>
      <c r="K922" s="16"/>
      <c r="L922" s="16"/>
      <c r="M922" s="16"/>
      <c r="N922" s="128"/>
      <c r="O922" s="16"/>
      <c r="P922" s="16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  <c r="AB922" s="94"/>
      <c r="AC922" s="94"/>
      <c r="AD922" s="94"/>
      <c r="AE922" s="94"/>
      <c r="AF922" s="94"/>
      <c r="AG922" s="94"/>
      <c r="AH922" s="94"/>
      <c r="AI922" s="18"/>
      <c r="AJ922" s="18"/>
      <c r="AK922" s="18"/>
      <c r="AL922" s="18"/>
      <c r="AM922" s="18"/>
      <c r="AN922" s="18"/>
    </row>
    <row r="923" spans="1:40" ht="15" customHeight="1">
      <c r="A923" s="12">
        <f t="shared" si="7"/>
        <v>143</v>
      </c>
      <c r="B923" s="25"/>
      <c r="C923" s="67"/>
      <c r="D923" s="67"/>
      <c r="E923" s="67"/>
      <c r="F923" s="68"/>
      <c r="G923" s="68"/>
      <c r="H923" s="68"/>
      <c r="I923" s="68"/>
      <c r="J923" s="68"/>
      <c r="K923" s="68"/>
      <c r="L923" s="68"/>
      <c r="M923" s="68"/>
      <c r="N923" s="128"/>
      <c r="O923" s="68"/>
      <c r="P923" s="68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  <c r="AB923" s="94"/>
      <c r="AC923" s="94"/>
      <c r="AD923" s="94"/>
      <c r="AE923" s="94"/>
      <c r="AF923" s="94"/>
      <c r="AG923" s="94"/>
      <c r="AH923" s="94"/>
      <c r="AI923" s="18"/>
      <c r="AJ923" s="18"/>
      <c r="AK923" s="18"/>
      <c r="AL923" s="18"/>
      <c r="AM923" s="18"/>
      <c r="AN923" s="18"/>
    </row>
    <row r="924" spans="1:40" ht="15" customHeight="1">
      <c r="A924" s="12">
        <f t="shared" si="7"/>
        <v>144</v>
      </c>
      <c r="B924" s="25"/>
      <c r="C924" s="67"/>
      <c r="D924" s="67"/>
      <c r="E924" s="67"/>
      <c r="F924" s="68"/>
      <c r="G924" s="68"/>
      <c r="H924" s="68"/>
      <c r="I924" s="68"/>
      <c r="J924" s="68"/>
      <c r="K924" s="68"/>
      <c r="L924" s="68"/>
      <c r="M924" s="68"/>
      <c r="N924" s="128"/>
      <c r="O924" s="68"/>
      <c r="P924" s="68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  <c r="AB924" s="94"/>
      <c r="AC924" s="94"/>
      <c r="AD924" s="94"/>
      <c r="AE924" s="94"/>
      <c r="AF924" s="94"/>
      <c r="AG924" s="94"/>
      <c r="AH924" s="94"/>
      <c r="AI924" s="18"/>
      <c r="AJ924" s="18"/>
      <c r="AK924" s="18"/>
      <c r="AL924" s="18"/>
      <c r="AM924" s="18"/>
      <c r="AN924" s="18"/>
    </row>
    <row r="925" spans="1:40" ht="15" customHeight="1">
      <c r="A925" s="12">
        <f t="shared" si="7"/>
        <v>145</v>
      </c>
      <c r="B925" s="25"/>
      <c r="C925" s="67"/>
      <c r="D925" s="67"/>
      <c r="E925" s="67"/>
      <c r="F925" s="68"/>
      <c r="G925" s="68"/>
      <c r="H925" s="68"/>
      <c r="I925" s="68"/>
      <c r="J925" s="68"/>
      <c r="K925" s="68"/>
      <c r="L925" s="68"/>
      <c r="M925" s="68"/>
      <c r="N925" s="128"/>
      <c r="O925" s="68"/>
      <c r="P925" s="68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  <c r="AB925" s="94"/>
      <c r="AC925" s="94"/>
      <c r="AD925" s="94"/>
      <c r="AE925" s="94"/>
      <c r="AF925" s="94"/>
      <c r="AG925" s="94"/>
      <c r="AH925" s="94"/>
      <c r="AI925" s="18"/>
      <c r="AJ925" s="18"/>
      <c r="AK925" s="18"/>
      <c r="AL925" s="18"/>
      <c r="AM925" s="18"/>
      <c r="AN925" s="18"/>
    </row>
    <row r="926" spans="1:40" ht="20.25" customHeight="1">
      <c r="A926" s="12">
        <f t="shared" si="7"/>
        <v>146</v>
      </c>
      <c r="B926" s="25"/>
      <c r="C926" s="67"/>
      <c r="D926" s="67"/>
      <c r="E926" s="67"/>
      <c r="F926" s="68"/>
      <c r="G926" s="68"/>
      <c r="H926" s="68"/>
      <c r="I926" s="68"/>
      <c r="J926" s="68"/>
      <c r="K926" s="68"/>
      <c r="L926" s="68"/>
      <c r="M926" s="68"/>
      <c r="N926" s="128"/>
      <c r="O926" s="68"/>
      <c r="P926" s="68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  <c r="AB926" s="94"/>
      <c r="AC926" s="94"/>
      <c r="AD926" s="94"/>
      <c r="AE926" s="94"/>
      <c r="AF926" s="94"/>
      <c r="AG926" s="94"/>
      <c r="AH926" s="94"/>
      <c r="AI926" s="18"/>
      <c r="AJ926" s="18"/>
      <c r="AK926" s="18"/>
      <c r="AL926" s="18"/>
      <c r="AM926" s="18"/>
      <c r="AN926" s="18"/>
    </row>
    <row r="927" spans="1:40" ht="15" customHeight="1">
      <c r="A927" s="12">
        <f t="shared" si="7"/>
        <v>147</v>
      </c>
      <c r="B927" s="25"/>
      <c r="C927" s="23"/>
      <c r="D927" s="23"/>
      <c r="E927" s="23"/>
      <c r="F927" s="16"/>
      <c r="G927" s="16"/>
      <c r="H927" s="16"/>
      <c r="I927" s="16"/>
      <c r="J927" s="16"/>
      <c r="K927" s="16"/>
      <c r="L927" s="16"/>
      <c r="M927" s="16"/>
      <c r="N927" s="128"/>
      <c r="O927" s="16"/>
      <c r="P927" s="16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  <c r="AB927" s="94"/>
      <c r="AC927" s="94"/>
      <c r="AD927" s="94"/>
      <c r="AE927" s="94"/>
      <c r="AF927" s="94"/>
      <c r="AG927" s="94"/>
      <c r="AH927" s="94"/>
      <c r="AI927" s="18"/>
      <c r="AJ927" s="18"/>
      <c r="AK927" s="18"/>
      <c r="AL927" s="18"/>
      <c r="AM927" s="18"/>
      <c r="AN927" s="18"/>
    </row>
    <row r="928" spans="1:40" ht="15" customHeight="1">
      <c r="A928" s="12">
        <f t="shared" si="7"/>
        <v>148</v>
      </c>
      <c r="B928" s="25"/>
      <c r="C928" s="23"/>
      <c r="D928" s="23"/>
      <c r="E928" s="23"/>
      <c r="F928" s="16"/>
      <c r="G928" s="16"/>
      <c r="H928" s="16"/>
      <c r="I928" s="16"/>
      <c r="J928" s="16"/>
      <c r="K928" s="16"/>
      <c r="L928" s="16"/>
      <c r="M928" s="16"/>
      <c r="N928" s="128"/>
      <c r="O928" s="16"/>
      <c r="P928" s="16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  <c r="AB928" s="94"/>
      <c r="AC928" s="94"/>
      <c r="AD928" s="94"/>
      <c r="AE928" s="94"/>
      <c r="AF928" s="94"/>
      <c r="AG928" s="94"/>
      <c r="AH928" s="94"/>
      <c r="AI928" s="18"/>
      <c r="AJ928" s="18"/>
      <c r="AK928" s="18"/>
      <c r="AL928" s="18"/>
      <c r="AM928" s="18"/>
      <c r="AN928" s="18"/>
    </row>
    <row r="929" spans="1:40" ht="15" customHeight="1">
      <c r="A929" s="12">
        <f t="shared" si="7"/>
        <v>149</v>
      </c>
      <c r="B929" s="25"/>
      <c r="C929" s="23"/>
      <c r="D929" s="23"/>
      <c r="E929" s="23"/>
      <c r="F929" s="16"/>
      <c r="G929" s="16"/>
      <c r="H929" s="16"/>
      <c r="I929" s="16"/>
      <c r="J929" s="16"/>
      <c r="K929" s="16"/>
      <c r="L929" s="16"/>
      <c r="M929" s="16"/>
      <c r="N929" s="128"/>
      <c r="O929" s="16"/>
      <c r="P929" s="16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  <c r="AB929" s="94"/>
      <c r="AC929" s="94"/>
      <c r="AD929" s="94"/>
      <c r="AE929" s="94"/>
      <c r="AF929" s="94"/>
      <c r="AG929" s="94"/>
      <c r="AH929" s="94"/>
      <c r="AI929" s="18"/>
      <c r="AJ929" s="18"/>
      <c r="AK929" s="18"/>
      <c r="AL929" s="18"/>
      <c r="AM929" s="18"/>
      <c r="AN929" s="18"/>
    </row>
    <row r="930" spans="1:40" ht="15" customHeight="1">
      <c r="A930" s="12">
        <f t="shared" si="7"/>
        <v>150</v>
      </c>
      <c r="B930" s="25"/>
      <c r="C930" s="67"/>
      <c r="D930" s="67"/>
      <c r="E930" s="67"/>
      <c r="F930" s="68"/>
      <c r="G930" s="68"/>
      <c r="H930" s="68"/>
      <c r="I930" s="68"/>
      <c r="J930" s="68"/>
      <c r="K930" s="68"/>
      <c r="L930" s="68"/>
      <c r="M930" s="68"/>
      <c r="N930" s="128"/>
      <c r="O930" s="68"/>
      <c r="P930" s="68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  <c r="AB930" s="94"/>
      <c r="AC930" s="94"/>
      <c r="AD930" s="94"/>
      <c r="AE930" s="94"/>
      <c r="AF930" s="94"/>
      <c r="AG930" s="94"/>
      <c r="AH930" s="94"/>
      <c r="AI930" s="18"/>
      <c r="AJ930" s="18"/>
      <c r="AK930" s="18"/>
      <c r="AL930" s="18"/>
      <c r="AM930" s="18"/>
      <c r="AN930" s="18"/>
    </row>
    <row r="931" spans="1:40" ht="15" customHeight="1">
      <c r="A931" s="12">
        <f t="shared" si="7"/>
        <v>151</v>
      </c>
      <c r="B931" s="25"/>
      <c r="C931" s="23"/>
      <c r="D931" s="23"/>
      <c r="E931" s="23"/>
      <c r="F931" s="16"/>
      <c r="G931" s="16"/>
      <c r="H931" s="16"/>
      <c r="I931" s="16"/>
      <c r="J931" s="16"/>
      <c r="K931" s="16"/>
      <c r="L931" s="16"/>
      <c r="M931" s="16"/>
      <c r="N931" s="128"/>
      <c r="O931" s="16"/>
      <c r="P931" s="16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  <c r="AB931" s="94"/>
      <c r="AC931" s="94"/>
      <c r="AD931" s="94"/>
      <c r="AE931" s="94"/>
      <c r="AF931" s="94"/>
      <c r="AG931" s="94"/>
      <c r="AH931" s="94"/>
      <c r="AI931" s="18"/>
      <c r="AJ931" s="18"/>
      <c r="AK931" s="18"/>
      <c r="AL931" s="18"/>
      <c r="AM931" s="18"/>
      <c r="AN931" s="18"/>
    </row>
    <row r="932" spans="1:40" ht="15" customHeight="1">
      <c r="A932" s="12">
        <f t="shared" si="7"/>
        <v>152</v>
      </c>
      <c r="B932" s="25"/>
      <c r="C932" s="23"/>
      <c r="D932" s="23"/>
      <c r="E932" s="23"/>
      <c r="F932" s="16"/>
      <c r="G932" s="16"/>
      <c r="H932" s="16"/>
      <c r="I932" s="16"/>
      <c r="J932" s="16"/>
      <c r="K932" s="16"/>
      <c r="L932" s="16"/>
      <c r="M932" s="16"/>
      <c r="N932" s="128"/>
      <c r="O932" s="16"/>
      <c r="P932" s="16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  <c r="AB932" s="94"/>
      <c r="AC932" s="94"/>
      <c r="AD932" s="94"/>
      <c r="AE932" s="94"/>
      <c r="AF932" s="94"/>
      <c r="AG932" s="94"/>
      <c r="AH932" s="94"/>
      <c r="AI932" s="18"/>
      <c r="AJ932" s="18"/>
      <c r="AK932" s="18"/>
      <c r="AL932" s="18"/>
      <c r="AM932" s="18"/>
      <c r="AN932" s="18"/>
    </row>
    <row r="933" spans="1:40" ht="15" customHeight="1">
      <c r="A933" s="12">
        <f t="shared" si="7"/>
        <v>153</v>
      </c>
      <c r="B933" s="25"/>
      <c r="C933" s="67"/>
      <c r="D933" s="67"/>
      <c r="E933" s="67"/>
      <c r="F933" s="68"/>
      <c r="G933" s="68"/>
      <c r="H933" s="68"/>
      <c r="I933" s="68"/>
      <c r="J933" s="68"/>
      <c r="K933" s="68"/>
      <c r="L933" s="68"/>
      <c r="M933" s="68"/>
      <c r="N933" s="128"/>
      <c r="O933" s="68"/>
      <c r="P933" s="68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  <c r="AB933" s="94"/>
      <c r="AC933" s="94"/>
      <c r="AD933" s="94"/>
      <c r="AE933" s="94"/>
      <c r="AF933" s="94"/>
      <c r="AG933" s="94"/>
      <c r="AH933" s="94"/>
      <c r="AI933" s="18"/>
      <c r="AJ933" s="18"/>
      <c r="AK933" s="18"/>
      <c r="AL933" s="18"/>
      <c r="AM933" s="18"/>
      <c r="AN933" s="18"/>
    </row>
    <row r="934" spans="1:40" ht="15" customHeight="1">
      <c r="A934" s="12">
        <f t="shared" si="7"/>
        <v>154</v>
      </c>
      <c r="B934" s="25"/>
      <c r="C934" s="23"/>
      <c r="D934" s="23"/>
      <c r="E934" s="23"/>
      <c r="F934" s="16"/>
      <c r="G934" s="16"/>
      <c r="H934" s="16"/>
      <c r="I934" s="16"/>
      <c r="J934" s="16"/>
      <c r="K934" s="16"/>
      <c r="L934" s="16"/>
      <c r="M934" s="16"/>
      <c r="N934" s="128"/>
      <c r="O934" s="16"/>
      <c r="P934" s="16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  <c r="AB934" s="94"/>
      <c r="AC934" s="94"/>
      <c r="AD934" s="94"/>
      <c r="AE934" s="94"/>
      <c r="AF934" s="94"/>
      <c r="AG934" s="94"/>
      <c r="AH934" s="94"/>
      <c r="AI934" s="18"/>
      <c r="AJ934" s="18"/>
      <c r="AK934" s="18"/>
      <c r="AL934" s="18"/>
      <c r="AM934" s="18"/>
      <c r="AN934" s="18"/>
    </row>
    <row r="935" spans="1:40" ht="15" customHeight="1">
      <c r="A935" s="12">
        <f t="shared" si="7"/>
        <v>155</v>
      </c>
      <c r="B935" s="25"/>
      <c r="C935" s="23"/>
      <c r="D935" s="23"/>
      <c r="E935" s="23"/>
      <c r="F935" s="16"/>
      <c r="G935" s="16"/>
      <c r="H935" s="16"/>
      <c r="I935" s="16"/>
      <c r="J935" s="16"/>
      <c r="K935" s="16"/>
      <c r="L935" s="16"/>
      <c r="M935" s="16"/>
      <c r="N935" s="128"/>
      <c r="O935" s="16"/>
      <c r="P935" s="16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  <c r="AB935" s="94"/>
      <c r="AC935" s="94"/>
      <c r="AD935" s="94"/>
      <c r="AE935" s="94"/>
      <c r="AF935" s="94"/>
      <c r="AG935" s="94"/>
      <c r="AH935" s="94"/>
      <c r="AI935" s="18"/>
      <c r="AJ935" s="18"/>
      <c r="AK935" s="18"/>
      <c r="AL935" s="18"/>
      <c r="AM935" s="18"/>
      <c r="AN935" s="18"/>
    </row>
    <row r="936" spans="1:40" ht="15" customHeight="1">
      <c r="A936" s="12">
        <f t="shared" si="7"/>
        <v>156</v>
      </c>
      <c r="B936" s="25"/>
      <c r="C936" s="67"/>
      <c r="D936" s="67"/>
      <c r="E936" s="67"/>
      <c r="F936" s="68"/>
      <c r="G936" s="68"/>
      <c r="H936" s="68"/>
      <c r="I936" s="68"/>
      <c r="J936" s="68"/>
      <c r="K936" s="68"/>
      <c r="L936" s="68"/>
      <c r="M936" s="68"/>
      <c r="N936" s="128"/>
      <c r="O936" s="68"/>
      <c r="P936" s="68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  <c r="AB936" s="94"/>
      <c r="AC936" s="94"/>
      <c r="AD936" s="94"/>
      <c r="AE936" s="94"/>
      <c r="AF936" s="94"/>
      <c r="AG936" s="94"/>
      <c r="AH936" s="94"/>
      <c r="AI936" s="18"/>
      <c r="AJ936" s="18"/>
      <c r="AK936" s="18"/>
      <c r="AL936" s="18"/>
      <c r="AM936" s="18"/>
      <c r="AN936" s="18"/>
    </row>
    <row r="937" spans="1:40" ht="15" customHeight="1">
      <c r="A937" s="12">
        <f t="shared" si="7"/>
        <v>157</v>
      </c>
      <c r="B937" s="25"/>
      <c r="C937" s="23"/>
      <c r="D937" s="23"/>
      <c r="E937" s="23"/>
      <c r="F937" s="16"/>
      <c r="G937" s="16"/>
      <c r="H937" s="16"/>
      <c r="I937" s="16"/>
      <c r="J937" s="16"/>
      <c r="K937" s="16"/>
      <c r="L937" s="16"/>
      <c r="M937" s="16"/>
      <c r="N937" s="128"/>
      <c r="O937" s="16"/>
      <c r="P937" s="16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  <c r="AB937" s="94"/>
      <c r="AC937" s="94"/>
      <c r="AD937" s="94"/>
      <c r="AE937" s="94"/>
      <c r="AF937" s="94"/>
      <c r="AG937" s="94"/>
      <c r="AH937" s="94"/>
      <c r="AI937" s="18"/>
      <c r="AJ937" s="18"/>
      <c r="AK937" s="18"/>
      <c r="AL937" s="18"/>
      <c r="AM937" s="18"/>
      <c r="AN937" s="18"/>
    </row>
    <row r="938" spans="1:40" ht="15" customHeight="1">
      <c r="A938" s="12">
        <f t="shared" si="7"/>
        <v>158</v>
      </c>
      <c r="B938" s="25"/>
      <c r="C938" s="67"/>
      <c r="D938" s="67"/>
      <c r="E938" s="67"/>
      <c r="F938" s="68"/>
      <c r="G938" s="68"/>
      <c r="H938" s="68"/>
      <c r="I938" s="68"/>
      <c r="J938" s="68"/>
      <c r="K938" s="68"/>
      <c r="L938" s="68"/>
      <c r="M938" s="68"/>
      <c r="N938" s="128"/>
      <c r="O938" s="68"/>
      <c r="P938" s="68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  <c r="AB938" s="94"/>
      <c r="AC938" s="94"/>
      <c r="AD938" s="94"/>
      <c r="AE938" s="94"/>
      <c r="AF938" s="94"/>
      <c r="AG938" s="94"/>
      <c r="AH938" s="94"/>
      <c r="AI938" s="18"/>
      <c r="AJ938" s="18"/>
      <c r="AK938" s="18"/>
      <c r="AL938" s="18"/>
      <c r="AM938" s="18"/>
      <c r="AN938" s="18"/>
    </row>
    <row r="939" spans="1:40" ht="15" customHeight="1">
      <c r="A939" s="12">
        <f t="shared" si="7"/>
        <v>159</v>
      </c>
      <c r="B939" s="25"/>
      <c r="C939" s="67"/>
      <c r="D939" s="67"/>
      <c r="E939" s="67"/>
      <c r="F939" s="68"/>
      <c r="G939" s="68"/>
      <c r="H939" s="68"/>
      <c r="I939" s="68"/>
      <c r="J939" s="68"/>
      <c r="K939" s="68"/>
      <c r="L939" s="68"/>
      <c r="M939" s="68"/>
      <c r="N939" s="128"/>
      <c r="O939" s="68"/>
      <c r="P939" s="68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  <c r="AB939" s="94"/>
      <c r="AC939" s="94"/>
      <c r="AD939" s="94"/>
      <c r="AE939" s="94"/>
      <c r="AF939" s="94"/>
      <c r="AG939" s="94"/>
      <c r="AH939" s="94"/>
      <c r="AI939" s="18"/>
      <c r="AJ939" s="18"/>
      <c r="AK939" s="18"/>
      <c r="AL939" s="18"/>
      <c r="AM939" s="18"/>
      <c r="AN939" s="18"/>
    </row>
    <row r="940" spans="1:40" ht="15" customHeight="1">
      <c r="A940" s="12">
        <f t="shared" si="7"/>
        <v>160</v>
      </c>
      <c r="B940" s="25"/>
      <c r="C940" s="23"/>
      <c r="D940" s="23"/>
      <c r="E940" s="23"/>
      <c r="F940" s="16"/>
      <c r="G940" s="16"/>
      <c r="H940" s="16"/>
      <c r="I940" s="16"/>
      <c r="J940" s="16"/>
      <c r="K940" s="16"/>
      <c r="L940" s="16"/>
      <c r="M940" s="16"/>
      <c r="N940" s="128"/>
      <c r="O940" s="16"/>
      <c r="P940" s="16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  <c r="AB940" s="94"/>
      <c r="AC940" s="94"/>
      <c r="AD940" s="94"/>
      <c r="AE940" s="94"/>
      <c r="AF940" s="94"/>
      <c r="AG940" s="94"/>
      <c r="AH940" s="94"/>
      <c r="AI940" s="18"/>
      <c r="AJ940" s="18"/>
      <c r="AK940" s="18"/>
      <c r="AL940" s="18"/>
      <c r="AM940" s="18"/>
      <c r="AN940" s="18"/>
    </row>
    <row r="941" spans="1:40" ht="15" customHeight="1">
      <c r="A941" s="12">
        <f t="shared" si="7"/>
        <v>161</v>
      </c>
      <c r="B941" s="25"/>
      <c r="C941" s="23"/>
      <c r="D941" s="23"/>
      <c r="E941" s="23"/>
      <c r="F941" s="16"/>
      <c r="G941" s="16"/>
      <c r="H941" s="16"/>
      <c r="I941" s="16"/>
      <c r="J941" s="16"/>
      <c r="K941" s="16"/>
      <c r="L941" s="16"/>
      <c r="M941" s="16"/>
      <c r="N941" s="128"/>
      <c r="O941" s="16"/>
      <c r="P941" s="16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  <c r="AB941" s="94"/>
      <c r="AC941" s="94"/>
      <c r="AD941" s="94"/>
      <c r="AE941" s="94"/>
      <c r="AF941" s="94"/>
      <c r="AG941" s="94"/>
      <c r="AH941" s="94"/>
      <c r="AI941" s="18"/>
      <c r="AJ941" s="18"/>
      <c r="AK941" s="18"/>
      <c r="AL941" s="18"/>
      <c r="AM941" s="18"/>
      <c r="AN941" s="18"/>
    </row>
    <row r="942" spans="1:40" ht="15" customHeight="1">
      <c r="A942" s="12">
        <f t="shared" si="7"/>
        <v>162</v>
      </c>
      <c r="B942" s="25"/>
      <c r="C942" s="23"/>
      <c r="D942" s="23"/>
      <c r="E942" s="23"/>
      <c r="F942" s="16"/>
      <c r="G942" s="16"/>
      <c r="H942" s="16"/>
      <c r="I942" s="16"/>
      <c r="J942" s="16"/>
      <c r="K942" s="16"/>
      <c r="L942" s="16"/>
      <c r="M942" s="16"/>
      <c r="N942" s="128"/>
      <c r="O942" s="16"/>
      <c r="P942" s="16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  <c r="AB942" s="94"/>
      <c r="AC942" s="94"/>
      <c r="AD942" s="94"/>
      <c r="AE942" s="94"/>
      <c r="AF942" s="94"/>
      <c r="AG942" s="94"/>
      <c r="AH942" s="94"/>
      <c r="AI942" s="18"/>
      <c r="AJ942" s="18"/>
      <c r="AK942" s="18"/>
      <c r="AL942" s="18"/>
      <c r="AM942" s="18"/>
      <c r="AN942" s="18"/>
    </row>
    <row r="943" spans="1:40" ht="15" customHeight="1">
      <c r="A943" s="12">
        <f t="shared" si="7"/>
        <v>163</v>
      </c>
      <c r="B943" s="25"/>
      <c r="C943" s="23"/>
      <c r="D943" s="23"/>
      <c r="E943" s="23"/>
      <c r="F943" s="16"/>
      <c r="G943" s="16"/>
      <c r="H943" s="16"/>
      <c r="I943" s="16"/>
      <c r="J943" s="16"/>
      <c r="K943" s="16"/>
      <c r="L943" s="16"/>
      <c r="M943" s="16"/>
      <c r="N943" s="128"/>
      <c r="O943" s="16"/>
      <c r="P943" s="16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  <c r="AB943" s="94"/>
      <c r="AC943" s="94"/>
      <c r="AD943" s="94"/>
      <c r="AE943" s="94"/>
      <c r="AF943" s="94"/>
      <c r="AG943" s="94"/>
      <c r="AH943" s="94"/>
      <c r="AI943" s="18"/>
      <c r="AJ943" s="18"/>
      <c r="AK943" s="18"/>
      <c r="AL943" s="18"/>
      <c r="AM943" s="18"/>
      <c r="AN943" s="18"/>
    </row>
    <row r="944" spans="1:40" ht="15" customHeight="1">
      <c r="A944" s="12">
        <f t="shared" si="7"/>
        <v>164</v>
      </c>
      <c r="B944" s="25"/>
      <c r="C944" s="23"/>
      <c r="D944" s="18"/>
      <c r="E944" s="18"/>
      <c r="F944" s="18"/>
      <c r="G944" s="18"/>
      <c r="H944" s="11"/>
      <c r="I944" s="11"/>
      <c r="J944" s="11"/>
      <c r="K944" s="18"/>
      <c r="L944" s="18"/>
      <c r="M944" s="18"/>
      <c r="N944" s="128"/>
      <c r="O944" s="18"/>
      <c r="P944" s="18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  <c r="AB944" s="94"/>
      <c r="AC944" s="94"/>
      <c r="AD944" s="94"/>
      <c r="AE944" s="94"/>
      <c r="AF944" s="94"/>
      <c r="AG944" s="94"/>
      <c r="AH944" s="94"/>
      <c r="AI944" s="18"/>
      <c r="AJ944" s="18"/>
      <c r="AK944" s="18"/>
      <c r="AL944" s="18"/>
      <c r="AM944" s="18"/>
      <c r="AN944" s="18"/>
    </row>
    <row r="945" spans="1:40" ht="15" customHeight="1">
      <c r="A945" s="12">
        <f t="shared" si="7"/>
        <v>165</v>
      </c>
      <c r="B945" s="25"/>
      <c r="C945" s="23"/>
      <c r="D945" s="18"/>
      <c r="E945" s="18"/>
      <c r="F945" s="18"/>
      <c r="G945" s="18"/>
      <c r="H945" s="11"/>
      <c r="I945" s="11"/>
      <c r="J945" s="11"/>
      <c r="K945" s="18"/>
      <c r="L945" s="18"/>
      <c r="M945" s="18"/>
      <c r="N945" s="128"/>
      <c r="O945" s="18"/>
      <c r="P945" s="18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  <c r="AB945" s="94"/>
      <c r="AC945" s="94"/>
      <c r="AD945" s="94"/>
      <c r="AE945" s="94"/>
      <c r="AF945" s="94"/>
      <c r="AG945" s="94"/>
      <c r="AH945" s="94"/>
      <c r="AI945" s="18"/>
      <c r="AJ945" s="18"/>
      <c r="AK945" s="18"/>
      <c r="AL945" s="18"/>
      <c r="AM945" s="18"/>
      <c r="AN945" s="18"/>
    </row>
    <row r="946" spans="1:40" ht="15" customHeight="1">
      <c r="A946" s="12">
        <f t="shared" si="7"/>
        <v>166</v>
      </c>
      <c r="B946" s="25"/>
      <c r="C946" s="23"/>
      <c r="D946" s="18"/>
      <c r="E946" s="18"/>
      <c r="F946" s="18"/>
      <c r="G946" s="18"/>
      <c r="H946" s="11"/>
      <c r="I946" s="11"/>
      <c r="J946" s="11"/>
      <c r="K946" s="18"/>
      <c r="L946" s="18"/>
      <c r="M946" s="18"/>
      <c r="N946" s="128"/>
      <c r="O946" s="18"/>
      <c r="P946" s="18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  <c r="AB946" s="94"/>
      <c r="AC946" s="94"/>
      <c r="AD946" s="94"/>
      <c r="AE946" s="94"/>
      <c r="AF946" s="94"/>
      <c r="AG946" s="94"/>
      <c r="AH946" s="94"/>
      <c r="AI946" s="18"/>
      <c r="AJ946" s="18"/>
      <c r="AK946" s="18"/>
      <c r="AL946" s="18"/>
      <c r="AM946" s="18"/>
      <c r="AN946" s="18"/>
    </row>
    <row r="947" spans="1:40" ht="15" customHeight="1">
      <c r="A947" s="12">
        <f t="shared" si="7"/>
        <v>167</v>
      </c>
      <c r="B947" s="25"/>
      <c r="C947" s="23"/>
      <c r="D947" s="18"/>
      <c r="E947" s="18"/>
      <c r="F947" s="18"/>
      <c r="G947" s="18"/>
      <c r="H947" s="11"/>
      <c r="I947" s="11"/>
      <c r="J947" s="11"/>
      <c r="K947" s="18"/>
      <c r="L947" s="18"/>
      <c r="M947" s="18"/>
      <c r="N947" s="128"/>
      <c r="O947" s="18"/>
      <c r="P947" s="18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  <c r="AB947" s="94"/>
      <c r="AC947" s="94"/>
      <c r="AD947" s="94"/>
      <c r="AE947" s="94"/>
      <c r="AF947" s="94"/>
      <c r="AG947" s="94"/>
      <c r="AH947" s="94"/>
      <c r="AI947" s="18"/>
      <c r="AJ947" s="18"/>
      <c r="AK947" s="18"/>
      <c r="AL947" s="18"/>
      <c r="AM947" s="18"/>
      <c r="AN947" s="18"/>
    </row>
    <row r="948" spans="1:40" ht="15" customHeight="1">
      <c r="A948" s="12">
        <f t="shared" si="7"/>
        <v>168</v>
      </c>
      <c r="B948" s="25"/>
      <c r="C948" s="23"/>
      <c r="D948" s="18"/>
      <c r="E948" s="18"/>
      <c r="F948" s="18"/>
      <c r="G948" s="69"/>
      <c r="H948" s="11"/>
      <c r="I948" s="11"/>
      <c r="J948" s="11"/>
      <c r="K948" s="18"/>
      <c r="L948" s="18"/>
      <c r="M948" s="18"/>
      <c r="N948" s="128"/>
      <c r="O948" s="18"/>
      <c r="P948" s="18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  <c r="AB948" s="94"/>
      <c r="AC948" s="94"/>
      <c r="AD948" s="94"/>
      <c r="AE948" s="94"/>
      <c r="AF948" s="94"/>
      <c r="AG948" s="94"/>
      <c r="AH948" s="94"/>
      <c r="AI948" s="18"/>
      <c r="AJ948" s="18"/>
      <c r="AK948" s="18"/>
      <c r="AL948" s="18"/>
      <c r="AM948" s="18"/>
      <c r="AN948" s="18"/>
    </row>
    <row r="949" spans="1:40" ht="15" customHeight="1">
      <c r="A949" s="12">
        <f t="shared" si="7"/>
        <v>169</v>
      </c>
      <c r="B949" s="25"/>
      <c r="C949" s="23"/>
      <c r="D949" s="18"/>
      <c r="E949" s="18"/>
      <c r="F949" s="18"/>
      <c r="G949" s="18"/>
      <c r="H949" s="11"/>
      <c r="I949" s="11"/>
      <c r="J949" s="11"/>
      <c r="K949" s="18"/>
      <c r="L949" s="18"/>
      <c r="M949" s="18"/>
      <c r="N949" s="128"/>
      <c r="O949" s="18"/>
      <c r="P949" s="18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  <c r="AB949" s="94"/>
      <c r="AC949" s="94"/>
      <c r="AD949" s="94"/>
      <c r="AE949" s="94"/>
      <c r="AF949" s="94"/>
      <c r="AG949" s="94"/>
      <c r="AH949" s="94"/>
      <c r="AI949" s="18"/>
      <c r="AJ949" s="18"/>
      <c r="AK949" s="18"/>
      <c r="AL949" s="18"/>
      <c r="AM949" s="18"/>
      <c r="AN949" s="18"/>
    </row>
    <row r="950" spans="1:40" ht="15" customHeight="1">
      <c r="A950" s="12">
        <f t="shared" si="7"/>
        <v>170</v>
      </c>
      <c r="B950" s="25"/>
      <c r="C950" s="23"/>
      <c r="D950" s="18"/>
      <c r="E950" s="18"/>
      <c r="F950" s="18"/>
      <c r="G950" s="18"/>
      <c r="H950" s="11"/>
      <c r="I950" s="11"/>
      <c r="J950" s="11"/>
      <c r="K950" s="18"/>
      <c r="L950" s="18"/>
      <c r="M950" s="18"/>
      <c r="N950" s="128"/>
      <c r="O950" s="18"/>
      <c r="P950" s="18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  <c r="AB950" s="94"/>
      <c r="AC950" s="94"/>
      <c r="AD950" s="94"/>
      <c r="AE950" s="94"/>
      <c r="AF950" s="94"/>
      <c r="AG950" s="94"/>
      <c r="AH950" s="94"/>
      <c r="AI950" s="18"/>
      <c r="AJ950" s="18"/>
      <c r="AK950" s="18"/>
      <c r="AL950" s="18"/>
      <c r="AM950" s="18"/>
      <c r="AN950" s="18"/>
    </row>
    <row r="951" spans="1:40" ht="15" customHeight="1">
      <c r="A951" s="12">
        <f t="shared" si="7"/>
        <v>171</v>
      </c>
      <c r="B951" s="25"/>
      <c r="C951" s="23"/>
      <c r="D951" s="18"/>
      <c r="E951" s="18"/>
      <c r="F951" s="18"/>
      <c r="G951" s="69"/>
      <c r="H951" s="11"/>
      <c r="I951" s="11"/>
      <c r="J951" s="11"/>
      <c r="K951" s="18"/>
      <c r="L951" s="18"/>
      <c r="M951" s="18"/>
      <c r="N951" s="128"/>
      <c r="O951" s="18"/>
      <c r="P951" s="18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  <c r="AB951" s="94"/>
      <c r="AC951" s="94"/>
      <c r="AD951" s="94"/>
      <c r="AE951" s="94"/>
      <c r="AF951" s="94"/>
      <c r="AG951" s="94"/>
      <c r="AH951" s="94"/>
      <c r="AI951" s="18"/>
      <c r="AJ951" s="18"/>
      <c r="AK951" s="18"/>
      <c r="AL951" s="18"/>
      <c r="AM951" s="18"/>
      <c r="AN951" s="18"/>
    </row>
    <row r="952" spans="1:40" ht="15" customHeight="1">
      <c r="A952" s="12">
        <f t="shared" si="7"/>
        <v>172</v>
      </c>
      <c r="B952" s="25"/>
      <c r="C952" s="23"/>
      <c r="D952" s="23"/>
      <c r="E952" s="23"/>
      <c r="F952" s="16"/>
      <c r="G952" s="16"/>
      <c r="H952" s="16"/>
      <c r="I952" s="16"/>
      <c r="J952" s="16"/>
      <c r="K952" s="16"/>
      <c r="L952" s="16"/>
      <c r="M952" s="16"/>
      <c r="N952" s="128"/>
      <c r="O952" s="16"/>
      <c r="P952" s="16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  <c r="AB952" s="94"/>
      <c r="AC952" s="94"/>
      <c r="AD952" s="94"/>
      <c r="AE952" s="94"/>
      <c r="AF952" s="94"/>
      <c r="AG952" s="94"/>
      <c r="AH952" s="94"/>
      <c r="AI952" s="18"/>
      <c r="AJ952" s="18"/>
      <c r="AK952" s="18"/>
      <c r="AL952" s="18"/>
      <c r="AM952" s="18"/>
      <c r="AN952" s="18"/>
    </row>
    <row r="953" spans="1:40" ht="15" customHeight="1">
      <c r="A953" s="12">
        <f t="shared" si="7"/>
        <v>173</v>
      </c>
      <c r="B953" s="11"/>
      <c r="C953" s="18"/>
      <c r="D953" s="18"/>
      <c r="E953" s="18"/>
      <c r="F953" s="19"/>
      <c r="G953" s="19"/>
      <c r="H953" s="19"/>
      <c r="I953" s="19"/>
      <c r="J953" s="19"/>
      <c r="K953" s="19"/>
      <c r="L953" s="19"/>
      <c r="M953" s="19"/>
      <c r="N953" s="128"/>
      <c r="O953" s="19"/>
      <c r="P953" s="19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  <c r="AB953" s="94"/>
      <c r="AC953" s="94"/>
      <c r="AD953" s="94"/>
      <c r="AE953" s="94"/>
      <c r="AF953" s="94"/>
      <c r="AG953" s="94"/>
      <c r="AH953" s="94"/>
      <c r="AI953" s="18"/>
      <c r="AJ953" s="18"/>
      <c r="AK953" s="18"/>
      <c r="AL953" s="18"/>
      <c r="AM953" s="18"/>
      <c r="AN953" s="18"/>
    </row>
    <row r="954" spans="1:40" ht="15" customHeight="1">
      <c r="A954" s="12">
        <f t="shared" si="7"/>
        <v>174</v>
      </c>
      <c r="B954" s="25"/>
      <c r="C954" s="23"/>
      <c r="D954" s="23"/>
      <c r="E954" s="23"/>
      <c r="F954" s="16"/>
      <c r="G954" s="16"/>
      <c r="H954" s="16"/>
      <c r="I954" s="16"/>
      <c r="J954" s="16"/>
      <c r="K954" s="16"/>
      <c r="L954" s="16"/>
      <c r="M954" s="16"/>
      <c r="N954" s="128"/>
      <c r="O954" s="16"/>
      <c r="P954" s="16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  <c r="AB954" s="94"/>
      <c r="AC954" s="94"/>
      <c r="AD954" s="94"/>
      <c r="AE954" s="94"/>
      <c r="AF954" s="94"/>
      <c r="AG954" s="94"/>
      <c r="AH954" s="94"/>
      <c r="AI954" s="18"/>
      <c r="AJ954" s="18"/>
      <c r="AK954" s="18"/>
      <c r="AL954" s="18"/>
      <c r="AM954" s="18"/>
      <c r="AN954" s="18"/>
    </row>
    <row r="955" spans="1:40" ht="15" customHeight="1">
      <c r="A955" s="12">
        <f t="shared" si="7"/>
        <v>175</v>
      </c>
      <c r="B955" s="25"/>
      <c r="C955" s="23"/>
      <c r="D955" s="23"/>
      <c r="E955" s="23"/>
      <c r="F955" s="16"/>
      <c r="G955" s="16"/>
      <c r="H955" s="16"/>
      <c r="I955" s="16"/>
      <c r="J955" s="16"/>
      <c r="K955" s="16"/>
      <c r="L955" s="16"/>
      <c r="M955" s="16"/>
      <c r="N955" s="128"/>
      <c r="O955" s="16"/>
      <c r="P955" s="16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  <c r="AB955" s="94"/>
      <c r="AC955" s="94"/>
      <c r="AD955" s="94"/>
      <c r="AE955" s="94"/>
      <c r="AF955" s="94"/>
      <c r="AG955" s="94"/>
      <c r="AH955" s="94"/>
      <c r="AI955" s="18"/>
      <c r="AJ955" s="18"/>
      <c r="AK955" s="18"/>
      <c r="AL955" s="18"/>
      <c r="AM955" s="18"/>
      <c r="AN955" s="18"/>
    </row>
    <row r="956" spans="1:40" ht="15" customHeight="1">
      <c r="A956" s="12">
        <f t="shared" si="7"/>
        <v>176</v>
      </c>
      <c r="B956" s="25"/>
      <c r="C956" s="23"/>
      <c r="D956" s="23"/>
      <c r="E956" s="23"/>
      <c r="F956" s="16"/>
      <c r="G956" s="16"/>
      <c r="H956" s="16"/>
      <c r="I956" s="16"/>
      <c r="J956" s="16"/>
      <c r="K956" s="16"/>
      <c r="L956" s="16"/>
      <c r="M956" s="16"/>
      <c r="N956" s="128"/>
      <c r="O956" s="16"/>
      <c r="P956" s="16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  <c r="AB956" s="94"/>
      <c r="AC956" s="94"/>
      <c r="AD956" s="94"/>
      <c r="AE956" s="94"/>
      <c r="AF956" s="94"/>
      <c r="AG956" s="94"/>
      <c r="AH956" s="94"/>
      <c r="AI956" s="18"/>
      <c r="AJ956" s="18"/>
      <c r="AK956" s="18"/>
      <c r="AL956" s="18"/>
      <c r="AM956" s="18"/>
      <c r="AN956" s="18"/>
    </row>
    <row r="957" spans="1:40" ht="15" customHeight="1">
      <c r="A957" s="12">
        <f t="shared" si="7"/>
        <v>177</v>
      </c>
      <c r="B957" s="25"/>
      <c r="C957" s="23"/>
      <c r="D957" s="23"/>
      <c r="E957" s="23"/>
      <c r="F957" s="16"/>
      <c r="G957" s="16"/>
      <c r="H957" s="16"/>
      <c r="I957" s="16"/>
      <c r="J957" s="16"/>
      <c r="K957" s="16"/>
      <c r="L957" s="16"/>
      <c r="M957" s="16"/>
      <c r="N957" s="128"/>
      <c r="O957" s="16"/>
      <c r="P957" s="16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  <c r="AB957" s="94"/>
      <c r="AC957" s="94"/>
      <c r="AD957" s="94"/>
      <c r="AE957" s="94"/>
      <c r="AF957" s="94"/>
      <c r="AG957" s="94"/>
      <c r="AH957" s="94"/>
      <c r="AI957" s="18"/>
      <c r="AJ957" s="18"/>
      <c r="AK957" s="18"/>
      <c r="AL957" s="18"/>
      <c r="AM957" s="18"/>
      <c r="AN957" s="18"/>
    </row>
    <row r="958" spans="1:40" ht="15" customHeight="1">
      <c r="A958" s="12">
        <f t="shared" si="7"/>
        <v>178</v>
      </c>
      <c r="B958" s="25"/>
      <c r="C958" s="23"/>
      <c r="D958" s="23"/>
      <c r="E958" s="23"/>
      <c r="F958" s="16"/>
      <c r="G958" s="16"/>
      <c r="H958" s="16"/>
      <c r="I958" s="16"/>
      <c r="J958" s="16"/>
      <c r="K958" s="16"/>
      <c r="L958" s="16"/>
      <c r="M958" s="16"/>
      <c r="N958" s="128"/>
      <c r="O958" s="16"/>
      <c r="P958" s="16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  <c r="AB958" s="94"/>
      <c r="AC958" s="94"/>
      <c r="AD958" s="94"/>
      <c r="AE958" s="94"/>
      <c r="AF958" s="94"/>
      <c r="AG958" s="94"/>
      <c r="AH958" s="94"/>
      <c r="AI958" s="18"/>
      <c r="AJ958" s="18"/>
      <c r="AK958" s="18"/>
      <c r="AL958" s="18"/>
      <c r="AM958" s="18"/>
      <c r="AN958" s="18"/>
    </row>
    <row r="959" spans="1:40" ht="15" customHeight="1">
      <c r="A959" s="12">
        <f t="shared" si="7"/>
        <v>179</v>
      </c>
      <c r="B959" s="80"/>
      <c r="C959" s="23"/>
      <c r="D959" s="23"/>
      <c r="E959" s="23"/>
      <c r="F959" s="16"/>
      <c r="G959" s="16"/>
      <c r="H959" s="16"/>
      <c r="I959" s="16"/>
      <c r="J959" s="16"/>
      <c r="K959" s="16"/>
      <c r="L959" s="16"/>
      <c r="M959" s="16"/>
      <c r="N959" s="128"/>
      <c r="O959" s="16"/>
      <c r="P959" s="16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  <c r="AB959" s="94"/>
      <c r="AC959" s="94"/>
      <c r="AD959" s="94"/>
      <c r="AE959" s="94"/>
      <c r="AF959" s="94"/>
      <c r="AG959" s="94"/>
      <c r="AH959" s="94"/>
      <c r="AI959" s="18"/>
      <c r="AJ959" s="18"/>
      <c r="AK959" s="18"/>
      <c r="AL959" s="18"/>
      <c r="AM959" s="18"/>
      <c r="AN959" s="18"/>
    </row>
    <row r="960" spans="1:40" ht="15" customHeight="1">
      <c r="A960" s="12">
        <f t="shared" si="7"/>
        <v>180</v>
      </c>
      <c r="B960" s="80"/>
      <c r="C960" s="23"/>
      <c r="D960" s="23"/>
      <c r="E960" s="23"/>
      <c r="F960" s="16"/>
      <c r="G960" s="16"/>
      <c r="H960" s="16"/>
      <c r="I960" s="16"/>
      <c r="J960" s="16"/>
      <c r="K960" s="16"/>
      <c r="L960" s="16"/>
      <c r="M960" s="16"/>
      <c r="N960" s="128"/>
      <c r="O960" s="16"/>
      <c r="P960" s="16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  <c r="AB960" s="94"/>
      <c r="AC960" s="94"/>
      <c r="AD960" s="94"/>
      <c r="AE960" s="94"/>
      <c r="AF960" s="94"/>
      <c r="AG960" s="94"/>
      <c r="AH960" s="94"/>
      <c r="AI960" s="18"/>
      <c r="AJ960" s="18"/>
      <c r="AK960" s="18"/>
      <c r="AL960" s="18"/>
      <c r="AM960" s="18"/>
      <c r="AN960" s="18"/>
    </row>
    <row r="961" spans="1:55" ht="15" customHeight="1">
      <c r="A961" s="12">
        <f t="shared" ref="A961:A1024" si="8">A960+1</f>
        <v>181</v>
      </c>
      <c r="B961" s="80"/>
      <c r="C961" s="23"/>
      <c r="D961" s="23"/>
      <c r="E961" s="23"/>
      <c r="F961" s="16"/>
      <c r="G961" s="16"/>
      <c r="H961" s="16"/>
      <c r="I961" s="16"/>
      <c r="J961" s="16"/>
      <c r="K961" s="16"/>
      <c r="L961" s="16"/>
      <c r="M961" s="16"/>
      <c r="N961" s="128"/>
      <c r="O961" s="16"/>
      <c r="P961" s="16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  <c r="AB961" s="94"/>
      <c r="AC961" s="94"/>
      <c r="AD961" s="94"/>
      <c r="AE961" s="94"/>
      <c r="AF961" s="94"/>
      <c r="AG961" s="94"/>
      <c r="AH961" s="94"/>
      <c r="AI961" s="18"/>
      <c r="AJ961" s="18"/>
      <c r="AK961" s="18"/>
      <c r="AL961" s="18"/>
      <c r="AM961" s="18"/>
      <c r="AN961" s="18"/>
    </row>
    <row r="962" spans="1:55" ht="15" customHeight="1">
      <c r="A962" s="12">
        <f t="shared" si="8"/>
        <v>182</v>
      </c>
      <c r="B962" s="80"/>
      <c r="C962" s="23"/>
      <c r="D962" s="23"/>
      <c r="E962" s="23"/>
      <c r="F962" s="16"/>
      <c r="G962" s="16"/>
      <c r="H962" s="16"/>
      <c r="I962" s="16"/>
      <c r="J962" s="16"/>
      <c r="K962" s="16"/>
      <c r="L962" s="16"/>
      <c r="M962" s="16"/>
      <c r="N962" s="128"/>
      <c r="O962" s="16"/>
      <c r="P962" s="16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  <c r="AB962" s="94"/>
      <c r="AC962" s="94"/>
      <c r="AD962" s="94"/>
      <c r="AE962" s="94"/>
      <c r="AF962" s="94"/>
      <c r="AG962" s="94"/>
      <c r="AH962" s="94"/>
      <c r="AI962" s="18"/>
      <c r="AJ962" s="18"/>
      <c r="AK962" s="18"/>
      <c r="AL962" s="18"/>
      <c r="AM962" s="18"/>
      <c r="AN962" s="18"/>
    </row>
    <row r="963" spans="1:55" ht="15" customHeight="1">
      <c r="A963" s="12">
        <f t="shared" si="8"/>
        <v>183</v>
      </c>
      <c r="B963" s="80"/>
      <c r="C963" s="23"/>
      <c r="D963" s="23"/>
      <c r="E963" s="23"/>
      <c r="F963" s="16"/>
      <c r="G963" s="16"/>
      <c r="H963" s="16"/>
      <c r="I963" s="16"/>
      <c r="J963" s="16"/>
      <c r="K963" s="16"/>
      <c r="L963" s="16"/>
      <c r="M963" s="16"/>
      <c r="N963" s="128"/>
      <c r="O963" s="16"/>
      <c r="P963" s="16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  <c r="AB963" s="94"/>
      <c r="AC963" s="94"/>
      <c r="AD963" s="94"/>
      <c r="AE963" s="94"/>
      <c r="AF963" s="94"/>
      <c r="AG963" s="94"/>
      <c r="AH963" s="94"/>
      <c r="AI963" s="18"/>
      <c r="AJ963" s="18"/>
      <c r="AK963" s="18"/>
      <c r="AL963" s="18"/>
      <c r="AM963" s="18"/>
      <c r="AN963" s="18"/>
    </row>
    <row r="964" spans="1:55" ht="15" customHeight="1">
      <c r="A964" s="12">
        <f t="shared" si="8"/>
        <v>184</v>
      </c>
      <c r="B964" s="80"/>
      <c r="C964" s="44"/>
      <c r="D964" s="44"/>
      <c r="E964" s="44"/>
      <c r="F964" s="16"/>
      <c r="G964" s="16"/>
      <c r="H964" s="16"/>
      <c r="I964" s="16"/>
      <c r="J964" s="16"/>
      <c r="K964" s="16"/>
      <c r="L964" s="16"/>
      <c r="M964" s="16"/>
      <c r="N964" s="128"/>
      <c r="O964" s="16"/>
      <c r="P964" s="16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4"/>
      <c r="AB964" s="94"/>
      <c r="AC964" s="94"/>
      <c r="AD964" s="94"/>
      <c r="AE964" s="94"/>
      <c r="AF964" s="94"/>
      <c r="AG964" s="94"/>
      <c r="AH964" s="94"/>
      <c r="AI964" s="18"/>
      <c r="AJ964" s="18"/>
      <c r="AK964" s="18"/>
      <c r="AL964" s="18"/>
      <c r="AM964" s="18"/>
      <c r="AN964" s="18"/>
    </row>
    <row r="965" spans="1:55" ht="15" customHeight="1">
      <c r="A965" s="12">
        <f t="shared" si="8"/>
        <v>185</v>
      </c>
      <c r="B965" s="80"/>
      <c r="C965" s="23"/>
      <c r="D965" s="23"/>
      <c r="E965" s="23"/>
      <c r="F965" s="16"/>
      <c r="G965" s="16"/>
      <c r="H965" s="16"/>
      <c r="I965" s="16"/>
      <c r="J965" s="16"/>
      <c r="K965" s="16"/>
      <c r="L965" s="16"/>
      <c r="M965" s="16"/>
      <c r="N965" s="128"/>
      <c r="O965" s="16"/>
      <c r="P965" s="16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4"/>
      <c r="AB965" s="94"/>
      <c r="AC965" s="94"/>
      <c r="AD965" s="94"/>
      <c r="AE965" s="94"/>
      <c r="AF965" s="94"/>
      <c r="AG965" s="94"/>
      <c r="AH965" s="94"/>
      <c r="AI965" s="18"/>
      <c r="AJ965" s="18"/>
      <c r="AK965" s="18"/>
      <c r="AL965" s="18"/>
      <c r="AM965" s="18"/>
      <c r="AN965" s="18"/>
    </row>
    <row r="966" spans="1:55" ht="15" customHeight="1">
      <c r="A966" s="12">
        <f t="shared" si="8"/>
        <v>186</v>
      </c>
      <c r="B966" s="80"/>
      <c r="C966" s="23"/>
      <c r="D966" s="23"/>
      <c r="E966" s="23"/>
      <c r="F966" s="16"/>
      <c r="G966" s="16"/>
      <c r="H966" s="16"/>
      <c r="I966" s="16"/>
      <c r="J966" s="16"/>
      <c r="K966" s="16"/>
      <c r="L966" s="16"/>
      <c r="M966" s="16"/>
      <c r="N966" s="128"/>
      <c r="O966" s="16"/>
      <c r="P966" s="16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4"/>
      <c r="AB966" s="94"/>
      <c r="AC966" s="94"/>
      <c r="AD966" s="94"/>
      <c r="AE966" s="94"/>
      <c r="AF966" s="94"/>
      <c r="AG966" s="94"/>
      <c r="AH966" s="94"/>
      <c r="AI966" s="18"/>
      <c r="AJ966" s="18"/>
      <c r="AK966" s="18"/>
      <c r="AL966" s="18"/>
      <c r="AM966" s="18"/>
      <c r="AN966" s="18"/>
    </row>
    <row r="967" spans="1:55" ht="15" customHeight="1">
      <c r="A967" s="12">
        <f t="shared" si="8"/>
        <v>187</v>
      </c>
      <c r="B967" s="80"/>
      <c r="C967" s="44"/>
      <c r="D967" s="44"/>
      <c r="E967" s="44"/>
      <c r="F967" s="16"/>
      <c r="G967" s="16"/>
      <c r="H967" s="16"/>
      <c r="I967" s="16"/>
      <c r="J967" s="16"/>
      <c r="K967" s="16"/>
      <c r="L967" s="16"/>
      <c r="M967" s="16"/>
      <c r="N967" s="128"/>
      <c r="O967" s="16"/>
      <c r="P967" s="16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4"/>
      <c r="AB967" s="94"/>
      <c r="AC967" s="94"/>
      <c r="AD967" s="94"/>
      <c r="AE967" s="94"/>
      <c r="AF967" s="94"/>
      <c r="AG967" s="94"/>
      <c r="AH967" s="94"/>
      <c r="AI967" s="18"/>
      <c r="AJ967" s="18"/>
      <c r="AK967" s="18"/>
      <c r="AL967" s="18"/>
      <c r="AM967" s="18"/>
      <c r="AN967" s="18"/>
    </row>
    <row r="968" spans="1:55" ht="15" customHeight="1">
      <c r="A968" s="12">
        <f t="shared" si="8"/>
        <v>188</v>
      </c>
      <c r="B968" s="80"/>
      <c r="C968" s="23"/>
      <c r="D968" s="23"/>
      <c r="E968" s="23"/>
      <c r="F968" s="16"/>
      <c r="G968" s="16"/>
      <c r="H968" s="16"/>
      <c r="I968" s="16"/>
      <c r="J968" s="16"/>
      <c r="K968" s="16"/>
      <c r="L968" s="16"/>
      <c r="M968" s="16"/>
      <c r="N968" s="128"/>
      <c r="O968" s="16"/>
      <c r="P968" s="16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4"/>
      <c r="AB968" s="94"/>
      <c r="AC968" s="94"/>
      <c r="AD968" s="94"/>
      <c r="AE968" s="94"/>
      <c r="AF968" s="94"/>
      <c r="AG968" s="94"/>
      <c r="AH968" s="94"/>
      <c r="AI968" s="18"/>
      <c r="AJ968" s="18"/>
      <c r="AK968" s="18"/>
      <c r="AL968" s="18"/>
      <c r="AM968" s="18"/>
      <c r="AN968" s="18"/>
    </row>
    <row r="969" spans="1:55" ht="15" customHeight="1">
      <c r="A969" s="12">
        <f t="shared" si="8"/>
        <v>189</v>
      </c>
      <c r="B969" s="80"/>
      <c r="C969" s="44"/>
      <c r="D969" s="44"/>
      <c r="E969" s="44"/>
      <c r="F969" s="16"/>
      <c r="G969" s="16"/>
      <c r="H969" s="16"/>
      <c r="I969" s="16"/>
      <c r="J969" s="16"/>
      <c r="K969" s="16"/>
      <c r="L969" s="16"/>
      <c r="M969" s="16"/>
      <c r="N969" s="128"/>
      <c r="O969" s="16"/>
      <c r="P969" s="16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  <c r="AB969" s="94"/>
      <c r="AC969" s="94"/>
      <c r="AD969" s="94"/>
      <c r="AE969" s="94"/>
      <c r="AF969" s="94"/>
      <c r="AG969" s="94"/>
      <c r="AH969" s="94"/>
      <c r="AI969" s="18"/>
      <c r="AJ969" s="18"/>
      <c r="AK969" s="18"/>
      <c r="AL969" s="18"/>
      <c r="AM969" s="18"/>
      <c r="AN969" s="18"/>
    </row>
    <row r="970" spans="1:55" s="6" customFormat="1" ht="15" customHeight="1">
      <c r="A970" s="12">
        <f t="shared" si="8"/>
        <v>190</v>
      </c>
      <c r="B970" s="80"/>
      <c r="C970" s="23"/>
      <c r="D970" s="23"/>
      <c r="E970" s="23"/>
      <c r="F970" s="16"/>
      <c r="G970" s="16"/>
      <c r="H970" s="16"/>
      <c r="I970" s="16"/>
      <c r="J970" s="16"/>
      <c r="K970" s="16"/>
      <c r="L970" s="16"/>
      <c r="M970" s="16"/>
      <c r="N970" s="128"/>
      <c r="O970" s="16"/>
      <c r="P970" s="16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  <c r="AB970" s="94"/>
      <c r="AC970" s="94"/>
      <c r="AD970" s="94"/>
      <c r="AE970" s="94"/>
      <c r="AF970" s="94"/>
      <c r="AG970" s="94"/>
      <c r="AH970" s="94"/>
      <c r="AI970" s="18"/>
      <c r="AJ970" s="18"/>
      <c r="AK970" s="18"/>
      <c r="AL970" s="18"/>
      <c r="AM970" s="18"/>
      <c r="AN970" s="18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</row>
    <row r="971" spans="1:55" ht="15" customHeight="1">
      <c r="A971" s="12">
        <f t="shared" si="8"/>
        <v>191</v>
      </c>
      <c r="B971" s="80"/>
      <c r="C971" s="23"/>
      <c r="D971" s="23"/>
      <c r="E971" s="23"/>
      <c r="F971" s="16"/>
      <c r="G971" s="16"/>
      <c r="H971" s="16"/>
      <c r="I971" s="16"/>
      <c r="J971" s="16"/>
      <c r="K971" s="16"/>
      <c r="L971" s="16"/>
      <c r="M971" s="16"/>
      <c r="N971" s="128"/>
      <c r="O971" s="16"/>
      <c r="P971" s="16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4"/>
      <c r="AB971" s="94"/>
      <c r="AC971" s="94"/>
      <c r="AD971" s="94"/>
      <c r="AE971" s="94"/>
      <c r="AF971" s="94"/>
      <c r="AG971" s="94"/>
      <c r="AH971" s="94"/>
      <c r="AI971" s="18"/>
      <c r="AJ971" s="18"/>
      <c r="AK971" s="18"/>
      <c r="AL971" s="18"/>
      <c r="AM971" s="18"/>
      <c r="AN971" s="18"/>
    </row>
    <row r="972" spans="1:55" ht="15" customHeight="1">
      <c r="A972" s="12">
        <f t="shared" si="8"/>
        <v>192</v>
      </c>
      <c r="B972" s="80"/>
      <c r="C972" s="23"/>
      <c r="D972" s="23"/>
      <c r="E972" s="23"/>
      <c r="F972" s="16"/>
      <c r="G972" s="16"/>
      <c r="H972" s="16"/>
      <c r="I972" s="16"/>
      <c r="J972" s="16"/>
      <c r="K972" s="16"/>
      <c r="L972" s="16"/>
      <c r="M972" s="16"/>
      <c r="N972" s="128"/>
      <c r="O972" s="16"/>
      <c r="P972" s="16"/>
      <c r="Q972" s="94"/>
      <c r="R972" s="94"/>
      <c r="S972" s="94"/>
      <c r="T972" s="94"/>
      <c r="U972" s="94"/>
      <c r="V972" s="94"/>
      <c r="W972" s="94"/>
      <c r="X972" s="94"/>
      <c r="Y972" s="94"/>
      <c r="Z972" s="94"/>
      <c r="AA972" s="94"/>
      <c r="AB972" s="94"/>
      <c r="AC972" s="94"/>
      <c r="AD972" s="94"/>
      <c r="AE972" s="94"/>
      <c r="AF972" s="94"/>
      <c r="AG972" s="94"/>
      <c r="AH972" s="94"/>
      <c r="AI972" s="18"/>
      <c r="AJ972" s="18"/>
      <c r="AK972" s="18"/>
      <c r="AL972" s="18"/>
      <c r="AM972" s="18"/>
      <c r="AN972" s="18"/>
    </row>
    <row r="973" spans="1:55" ht="15" customHeight="1">
      <c r="A973" s="12">
        <f t="shared" si="8"/>
        <v>193</v>
      </c>
      <c r="B973" s="80"/>
      <c r="C973" s="23"/>
      <c r="D973" s="23"/>
      <c r="E973" s="23"/>
      <c r="F973" s="16"/>
      <c r="G973" s="16"/>
      <c r="H973" s="16"/>
      <c r="I973" s="16"/>
      <c r="J973" s="16"/>
      <c r="K973" s="16"/>
      <c r="L973" s="16"/>
      <c r="M973" s="16"/>
      <c r="N973" s="128"/>
      <c r="O973" s="16"/>
      <c r="P973" s="16"/>
      <c r="Q973" s="94"/>
      <c r="R973" s="94"/>
      <c r="S973" s="94"/>
      <c r="T973" s="94"/>
      <c r="U973" s="94"/>
      <c r="V973" s="94"/>
      <c r="W973" s="94"/>
      <c r="X973" s="94"/>
      <c r="Y973" s="94"/>
      <c r="Z973" s="94"/>
      <c r="AA973" s="94"/>
      <c r="AB973" s="94"/>
      <c r="AC973" s="94"/>
      <c r="AD973" s="94"/>
      <c r="AE973" s="94"/>
      <c r="AF973" s="94"/>
      <c r="AG973" s="94"/>
      <c r="AH973" s="94"/>
      <c r="AI973" s="18"/>
      <c r="AJ973" s="18"/>
      <c r="AK973" s="18"/>
      <c r="AL973" s="18"/>
      <c r="AM973" s="18"/>
      <c r="AN973" s="18"/>
    </row>
    <row r="974" spans="1:55" ht="15" customHeight="1">
      <c r="A974" s="12">
        <f t="shared" si="8"/>
        <v>194</v>
      </c>
      <c r="B974" s="80"/>
      <c r="C974" s="23"/>
      <c r="D974" s="23"/>
      <c r="E974" s="23"/>
      <c r="F974" s="16"/>
      <c r="G974" s="16"/>
      <c r="H974" s="16"/>
      <c r="I974" s="16"/>
      <c r="J974" s="16"/>
      <c r="K974" s="16"/>
      <c r="L974" s="16"/>
      <c r="M974" s="16"/>
      <c r="N974" s="128"/>
      <c r="O974" s="16"/>
      <c r="P974" s="16"/>
      <c r="Q974" s="94"/>
      <c r="R974" s="94"/>
      <c r="S974" s="94"/>
      <c r="T974" s="94"/>
      <c r="U974" s="94"/>
      <c r="V974" s="94"/>
      <c r="W974" s="94"/>
      <c r="X974" s="94"/>
      <c r="Y974" s="94"/>
      <c r="Z974" s="94"/>
      <c r="AA974" s="94"/>
      <c r="AB974" s="94"/>
      <c r="AC974" s="94"/>
      <c r="AD974" s="94"/>
      <c r="AE974" s="94"/>
      <c r="AF974" s="94"/>
      <c r="AG974" s="94"/>
      <c r="AH974" s="94"/>
      <c r="AI974" s="18"/>
      <c r="AJ974" s="18"/>
      <c r="AK974" s="18"/>
      <c r="AL974" s="18"/>
      <c r="AM974" s="18"/>
      <c r="AN974" s="18"/>
    </row>
    <row r="975" spans="1:55" ht="15" customHeight="1">
      <c r="A975" s="12">
        <f t="shared" si="8"/>
        <v>195</v>
      </c>
      <c r="B975" s="80"/>
      <c r="C975" s="23"/>
      <c r="D975" s="23"/>
      <c r="E975" s="23"/>
      <c r="F975" s="16"/>
      <c r="G975" s="16"/>
      <c r="H975" s="16"/>
      <c r="I975" s="16"/>
      <c r="J975" s="16"/>
      <c r="K975" s="16"/>
      <c r="L975" s="16"/>
      <c r="M975" s="16"/>
      <c r="N975" s="128"/>
      <c r="O975" s="16"/>
      <c r="P975" s="16"/>
      <c r="Q975" s="94"/>
      <c r="R975" s="94"/>
      <c r="S975" s="94"/>
      <c r="T975" s="94"/>
      <c r="U975" s="94"/>
      <c r="V975" s="94"/>
      <c r="W975" s="94"/>
      <c r="X975" s="94"/>
      <c r="Y975" s="94"/>
      <c r="Z975" s="94"/>
      <c r="AA975" s="94"/>
      <c r="AB975" s="94"/>
      <c r="AC975" s="94"/>
      <c r="AD975" s="94"/>
      <c r="AE975" s="94"/>
      <c r="AF975" s="94"/>
      <c r="AG975" s="94"/>
      <c r="AH975" s="94"/>
      <c r="AI975" s="18"/>
      <c r="AJ975" s="18"/>
      <c r="AK975" s="18"/>
      <c r="AL975" s="18"/>
      <c r="AM975" s="18"/>
      <c r="AN975" s="18"/>
    </row>
    <row r="976" spans="1:55" ht="15" customHeight="1">
      <c r="A976" s="12">
        <f t="shared" si="8"/>
        <v>196</v>
      </c>
      <c r="B976" s="80"/>
      <c r="C976" s="23"/>
      <c r="D976" s="23"/>
      <c r="E976" s="23"/>
      <c r="F976" s="16"/>
      <c r="G976" s="16"/>
      <c r="H976" s="16"/>
      <c r="I976" s="16"/>
      <c r="J976" s="16"/>
      <c r="K976" s="16"/>
      <c r="L976" s="16"/>
      <c r="M976" s="16"/>
      <c r="N976" s="128"/>
      <c r="O976" s="16"/>
      <c r="P976" s="16"/>
      <c r="Q976" s="94"/>
      <c r="R976" s="94"/>
      <c r="S976" s="94"/>
      <c r="T976" s="94"/>
      <c r="U976" s="94"/>
      <c r="V976" s="94"/>
      <c r="W976" s="94"/>
      <c r="X976" s="94"/>
      <c r="Y976" s="94"/>
      <c r="Z976" s="94"/>
      <c r="AA976" s="94"/>
      <c r="AB976" s="94"/>
      <c r="AC976" s="94"/>
      <c r="AD976" s="94"/>
      <c r="AE976" s="94"/>
      <c r="AF976" s="94"/>
      <c r="AG976" s="94"/>
      <c r="AH976" s="94"/>
      <c r="AI976" s="18"/>
      <c r="AJ976" s="18"/>
      <c r="AK976" s="18"/>
      <c r="AL976" s="18"/>
      <c r="AM976" s="18"/>
      <c r="AN976" s="18"/>
    </row>
    <row r="977" spans="1:55" ht="15" customHeight="1">
      <c r="A977" s="12">
        <f t="shared" si="8"/>
        <v>197</v>
      </c>
      <c r="B977" s="80"/>
      <c r="C977" s="23"/>
      <c r="D977" s="23"/>
      <c r="E977" s="23"/>
      <c r="F977" s="16"/>
      <c r="G977" s="16"/>
      <c r="H977" s="16"/>
      <c r="I977" s="16"/>
      <c r="J977" s="16"/>
      <c r="K977" s="16"/>
      <c r="L977" s="16"/>
      <c r="M977" s="16"/>
      <c r="N977" s="128"/>
      <c r="O977" s="16"/>
      <c r="P977" s="16"/>
      <c r="Q977" s="94"/>
      <c r="R977" s="94"/>
      <c r="S977" s="94"/>
      <c r="T977" s="94"/>
      <c r="U977" s="94"/>
      <c r="V977" s="94"/>
      <c r="W977" s="94"/>
      <c r="X977" s="94"/>
      <c r="Y977" s="94"/>
      <c r="Z977" s="94"/>
      <c r="AA977" s="94"/>
      <c r="AB977" s="94"/>
      <c r="AC977" s="94"/>
      <c r="AD977" s="94"/>
      <c r="AE977" s="94"/>
      <c r="AF977" s="94"/>
      <c r="AG977" s="94"/>
      <c r="AH977" s="94"/>
      <c r="AI977" s="18"/>
      <c r="AJ977" s="18"/>
      <c r="AK977" s="18"/>
      <c r="AL977" s="18"/>
      <c r="AM977" s="18"/>
      <c r="AN977" s="18"/>
    </row>
    <row r="978" spans="1:55" ht="15" customHeight="1">
      <c r="A978" s="12">
        <f t="shared" si="8"/>
        <v>198</v>
      </c>
      <c r="B978" s="80"/>
      <c r="C978" s="23"/>
      <c r="D978" s="23"/>
      <c r="E978" s="23"/>
      <c r="F978" s="16"/>
      <c r="G978" s="16"/>
      <c r="H978" s="16"/>
      <c r="I978" s="16"/>
      <c r="J978" s="16"/>
      <c r="K978" s="16"/>
      <c r="L978" s="16"/>
      <c r="M978" s="16"/>
      <c r="N978" s="128"/>
      <c r="O978" s="16"/>
      <c r="P978" s="16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4"/>
      <c r="AB978" s="94"/>
      <c r="AC978" s="94"/>
      <c r="AD978" s="94"/>
      <c r="AE978" s="94"/>
      <c r="AF978" s="94"/>
      <c r="AG978" s="94"/>
      <c r="AH978" s="94"/>
      <c r="AI978" s="18"/>
      <c r="AJ978" s="18"/>
      <c r="AK978" s="18"/>
      <c r="AL978" s="18"/>
      <c r="AM978" s="18"/>
      <c r="AN978" s="18"/>
    </row>
    <row r="979" spans="1:55" ht="15" customHeight="1">
      <c r="A979" s="12">
        <f t="shared" si="8"/>
        <v>199</v>
      </c>
      <c r="B979" s="80"/>
      <c r="C979" s="23"/>
      <c r="D979" s="23"/>
      <c r="E979" s="23"/>
      <c r="F979" s="16"/>
      <c r="G979" s="16"/>
      <c r="H979" s="16"/>
      <c r="I979" s="16"/>
      <c r="J979" s="16"/>
      <c r="K979" s="16"/>
      <c r="L979" s="16"/>
      <c r="M979" s="16"/>
      <c r="N979" s="128"/>
      <c r="O979" s="16"/>
      <c r="P979" s="16"/>
      <c r="Q979" s="94"/>
      <c r="R979" s="94"/>
      <c r="S979" s="94"/>
      <c r="T979" s="94"/>
      <c r="U979" s="94"/>
      <c r="V979" s="94"/>
      <c r="W979" s="94"/>
      <c r="X979" s="94"/>
      <c r="Y979" s="94"/>
      <c r="Z979" s="94"/>
      <c r="AA979" s="94"/>
      <c r="AB979" s="94"/>
      <c r="AC979" s="94"/>
      <c r="AD979" s="94"/>
      <c r="AE979" s="94"/>
      <c r="AF979" s="94"/>
      <c r="AG979" s="94"/>
      <c r="AH979" s="94"/>
      <c r="AI979" s="18"/>
      <c r="AJ979" s="18"/>
      <c r="AK979" s="18"/>
      <c r="AL979" s="18"/>
      <c r="AM979" s="18"/>
      <c r="AN979" s="18"/>
    </row>
    <row r="980" spans="1:55" ht="15" customHeight="1">
      <c r="A980" s="12">
        <f t="shared" si="8"/>
        <v>200</v>
      </c>
      <c r="B980" s="80"/>
      <c r="C980" s="23"/>
      <c r="D980" s="23"/>
      <c r="E980" s="23"/>
      <c r="F980" s="16"/>
      <c r="G980" s="16"/>
      <c r="H980" s="16"/>
      <c r="I980" s="16"/>
      <c r="J980" s="16"/>
      <c r="K980" s="16"/>
      <c r="L980" s="16"/>
      <c r="M980" s="16"/>
      <c r="N980" s="128"/>
      <c r="O980" s="16"/>
      <c r="P980" s="16"/>
      <c r="Q980" s="94"/>
      <c r="R980" s="94"/>
      <c r="S980" s="94"/>
      <c r="T980" s="94"/>
      <c r="U980" s="94"/>
      <c r="V980" s="94"/>
      <c r="W980" s="94"/>
      <c r="X980" s="94"/>
      <c r="Y980" s="94"/>
      <c r="Z980" s="94"/>
      <c r="AA980" s="94"/>
      <c r="AB980" s="94"/>
      <c r="AC980" s="94"/>
      <c r="AD980" s="94"/>
      <c r="AE980" s="94"/>
      <c r="AF980" s="94"/>
      <c r="AG980" s="94"/>
      <c r="AH980" s="94"/>
      <c r="AI980" s="18"/>
      <c r="AJ980" s="18"/>
      <c r="AK980" s="18"/>
      <c r="AL980" s="18"/>
      <c r="AM980" s="18"/>
      <c r="AN980" s="18"/>
    </row>
    <row r="981" spans="1:55" ht="15" customHeight="1">
      <c r="A981" s="12">
        <f t="shared" si="8"/>
        <v>201</v>
      </c>
      <c r="B981" s="80"/>
      <c r="C981" s="23"/>
      <c r="D981" s="23"/>
      <c r="E981" s="23"/>
      <c r="F981" s="16"/>
      <c r="G981" s="16"/>
      <c r="H981" s="16"/>
      <c r="I981" s="16"/>
      <c r="J981" s="16"/>
      <c r="K981" s="16"/>
      <c r="L981" s="16"/>
      <c r="M981" s="16"/>
      <c r="N981" s="128"/>
      <c r="O981" s="16"/>
      <c r="P981" s="16"/>
      <c r="Q981" s="94"/>
      <c r="R981" s="94"/>
      <c r="S981" s="94"/>
      <c r="T981" s="94"/>
      <c r="U981" s="94"/>
      <c r="V981" s="94"/>
      <c r="W981" s="94"/>
      <c r="X981" s="94"/>
      <c r="Y981" s="94"/>
      <c r="Z981" s="94"/>
      <c r="AA981" s="94"/>
      <c r="AB981" s="94"/>
      <c r="AC981" s="94"/>
      <c r="AD981" s="94"/>
      <c r="AE981" s="94"/>
      <c r="AF981" s="94"/>
      <c r="AG981" s="94"/>
      <c r="AH981" s="94"/>
      <c r="AI981" s="18"/>
      <c r="AJ981" s="18"/>
      <c r="AK981" s="18"/>
      <c r="AL981" s="18"/>
      <c r="AM981" s="18"/>
      <c r="AN981" s="18"/>
    </row>
    <row r="982" spans="1:55" ht="15" customHeight="1">
      <c r="A982" s="12">
        <f t="shared" si="8"/>
        <v>202</v>
      </c>
      <c r="B982" s="80"/>
      <c r="C982" s="23"/>
      <c r="D982" s="23"/>
      <c r="E982" s="23"/>
      <c r="F982" s="16"/>
      <c r="G982" s="16"/>
      <c r="H982" s="16"/>
      <c r="I982" s="16"/>
      <c r="J982" s="16"/>
      <c r="K982" s="16"/>
      <c r="L982" s="16"/>
      <c r="M982" s="16"/>
      <c r="N982" s="128"/>
      <c r="O982" s="16"/>
      <c r="P982" s="16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4"/>
      <c r="AB982" s="94"/>
      <c r="AC982" s="94"/>
      <c r="AD982" s="94"/>
      <c r="AE982" s="94"/>
      <c r="AF982" s="94"/>
      <c r="AG982" s="94"/>
      <c r="AH982" s="94"/>
      <c r="AI982" s="18"/>
      <c r="AJ982" s="18"/>
      <c r="AK982" s="18"/>
      <c r="AL982" s="18"/>
      <c r="AM982" s="18"/>
      <c r="AN982" s="18"/>
    </row>
    <row r="983" spans="1:55" ht="15" customHeight="1">
      <c r="A983" s="12">
        <f t="shared" si="8"/>
        <v>203</v>
      </c>
      <c r="B983" s="80"/>
      <c r="C983" s="23"/>
      <c r="D983" s="23"/>
      <c r="E983" s="23"/>
      <c r="F983" s="16"/>
      <c r="G983" s="16"/>
      <c r="H983" s="16"/>
      <c r="I983" s="16"/>
      <c r="J983" s="16"/>
      <c r="K983" s="16"/>
      <c r="L983" s="16"/>
      <c r="M983" s="16"/>
      <c r="N983" s="128"/>
      <c r="O983" s="16"/>
      <c r="P983" s="16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4"/>
      <c r="AB983" s="94"/>
      <c r="AC983" s="94"/>
      <c r="AD983" s="94"/>
      <c r="AE983" s="94"/>
      <c r="AF983" s="94"/>
      <c r="AG983" s="94"/>
      <c r="AH983" s="94"/>
      <c r="AI983" s="18"/>
      <c r="AJ983" s="18"/>
      <c r="AK983" s="18"/>
      <c r="AL983" s="18"/>
      <c r="AM983" s="18"/>
      <c r="AN983" s="18"/>
    </row>
    <row r="984" spans="1:55" ht="15" customHeight="1">
      <c r="A984" s="12">
        <f t="shared" si="8"/>
        <v>204</v>
      </c>
      <c r="B984" s="80"/>
      <c r="C984" s="23"/>
      <c r="D984" s="23"/>
      <c r="E984" s="23"/>
      <c r="F984" s="16"/>
      <c r="G984" s="16"/>
      <c r="H984" s="16"/>
      <c r="I984" s="16"/>
      <c r="J984" s="16"/>
      <c r="K984" s="16"/>
      <c r="L984" s="16"/>
      <c r="M984" s="16"/>
      <c r="N984" s="128"/>
      <c r="O984" s="16"/>
      <c r="P984" s="16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4"/>
      <c r="AB984" s="94"/>
      <c r="AC984" s="94"/>
      <c r="AD984" s="94"/>
      <c r="AE984" s="94"/>
      <c r="AF984" s="94"/>
      <c r="AG984" s="94"/>
      <c r="AH984" s="94"/>
      <c r="AI984" s="18"/>
      <c r="AJ984" s="18"/>
      <c r="AK984" s="18"/>
      <c r="AL984" s="18"/>
      <c r="AM984" s="18"/>
      <c r="AN984" s="18"/>
    </row>
    <row r="985" spans="1:55" s="7" customFormat="1" ht="15" customHeight="1">
      <c r="A985" s="12">
        <f t="shared" si="8"/>
        <v>205</v>
      </c>
      <c r="B985" s="80"/>
      <c r="C985" s="23"/>
      <c r="D985" s="23"/>
      <c r="E985" s="23"/>
      <c r="F985" s="16"/>
      <c r="G985" s="16"/>
      <c r="H985" s="16"/>
      <c r="I985" s="16"/>
      <c r="J985" s="16"/>
      <c r="K985" s="16"/>
      <c r="L985" s="16"/>
      <c r="M985" s="16"/>
      <c r="N985" s="128"/>
      <c r="O985" s="16"/>
      <c r="P985" s="16"/>
      <c r="Q985" s="94"/>
      <c r="R985" s="94"/>
      <c r="S985" s="94"/>
      <c r="T985" s="94"/>
      <c r="U985" s="94"/>
      <c r="V985" s="94"/>
      <c r="W985" s="94"/>
      <c r="X985" s="94"/>
      <c r="Y985" s="94"/>
      <c r="Z985" s="94"/>
      <c r="AA985" s="94"/>
      <c r="AB985" s="94"/>
      <c r="AC985" s="94"/>
      <c r="AD985" s="94"/>
      <c r="AE985" s="94"/>
      <c r="AF985" s="94"/>
      <c r="AG985" s="94"/>
      <c r="AH985" s="94"/>
      <c r="AI985" s="18"/>
      <c r="AJ985" s="18"/>
      <c r="AK985" s="18"/>
      <c r="AL985" s="18"/>
      <c r="AM985" s="18"/>
      <c r="AN985" s="18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</row>
    <row r="986" spans="1:55" ht="15" customHeight="1">
      <c r="A986" s="12">
        <f t="shared" si="8"/>
        <v>206</v>
      </c>
      <c r="B986" s="80"/>
      <c r="C986" s="23"/>
      <c r="D986" s="23"/>
      <c r="E986" s="23"/>
      <c r="F986" s="16"/>
      <c r="G986" s="16"/>
      <c r="H986" s="16"/>
      <c r="I986" s="16"/>
      <c r="J986" s="16"/>
      <c r="K986" s="16"/>
      <c r="L986" s="16"/>
      <c r="M986" s="16"/>
      <c r="N986" s="128"/>
      <c r="O986" s="16"/>
      <c r="P986" s="16"/>
      <c r="Q986" s="94"/>
      <c r="R986" s="94"/>
      <c r="S986" s="94"/>
      <c r="T986" s="94"/>
      <c r="U986" s="94"/>
      <c r="V986" s="94"/>
      <c r="W986" s="94"/>
      <c r="X986" s="94"/>
      <c r="Y986" s="94"/>
      <c r="Z986" s="94"/>
      <c r="AA986" s="94"/>
      <c r="AB986" s="94"/>
      <c r="AC986" s="94"/>
      <c r="AD986" s="94"/>
      <c r="AE986" s="94"/>
      <c r="AF986" s="94"/>
      <c r="AG986" s="94"/>
      <c r="AH986" s="94"/>
      <c r="AI986" s="18"/>
      <c r="AJ986" s="18"/>
      <c r="AK986" s="18"/>
      <c r="AL986" s="18"/>
      <c r="AM986" s="18"/>
      <c r="AN986" s="18"/>
    </row>
    <row r="987" spans="1:55" ht="15" customHeight="1">
      <c r="A987" s="12">
        <f t="shared" si="8"/>
        <v>207</v>
      </c>
      <c r="B987" s="25"/>
      <c r="C987" s="23"/>
      <c r="D987" s="23"/>
      <c r="E987" s="23"/>
      <c r="F987" s="19"/>
      <c r="G987" s="19"/>
      <c r="H987" s="19"/>
      <c r="I987" s="19"/>
      <c r="J987" s="19"/>
      <c r="K987" s="19"/>
      <c r="L987" s="19"/>
      <c r="M987" s="19"/>
      <c r="N987" s="128"/>
      <c r="O987" s="19"/>
      <c r="P987" s="19"/>
      <c r="Q987" s="94"/>
      <c r="R987" s="94"/>
      <c r="S987" s="94"/>
      <c r="T987" s="94"/>
      <c r="U987" s="94"/>
      <c r="V987" s="94"/>
      <c r="W987" s="94"/>
      <c r="X987" s="94"/>
      <c r="Y987" s="94"/>
      <c r="Z987" s="94"/>
      <c r="AA987" s="94"/>
      <c r="AB987" s="94"/>
      <c r="AC987" s="94"/>
      <c r="AD987" s="94"/>
      <c r="AE987" s="94"/>
      <c r="AF987" s="94"/>
      <c r="AG987" s="94"/>
      <c r="AH987" s="94"/>
      <c r="AI987" s="18"/>
      <c r="AJ987" s="18"/>
      <c r="AK987" s="18"/>
      <c r="AL987" s="18"/>
      <c r="AM987" s="18"/>
      <c r="AN987" s="18"/>
    </row>
    <row r="988" spans="1:55" ht="15" customHeight="1">
      <c r="A988" s="12">
        <f t="shared" si="8"/>
        <v>208</v>
      </c>
      <c r="B988" s="25"/>
      <c r="C988" s="23"/>
      <c r="D988" s="23"/>
      <c r="E988" s="23"/>
      <c r="F988" s="19"/>
      <c r="G988" s="19"/>
      <c r="H988" s="19"/>
      <c r="I988" s="19"/>
      <c r="J988" s="19"/>
      <c r="K988" s="19"/>
      <c r="L988" s="19"/>
      <c r="M988" s="19"/>
      <c r="N988" s="128"/>
      <c r="O988" s="19"/>
      <c r="P988" s="19"/>
      <c r="Q988" s="94"/>
      <c r="R988" s="94"/>
      <c r="S988" s="94"/>
      <c r="T988" s="94"/>
      <c r="U988" s="94"/>
      <c r="V988" s="94"/>
      <c r="W988" s="94"/>
      <c r="X988" s="94"/>
      <c r="Y988" s="94"/>
      <c r="Z988" s="94"/>
      <c r="AA988" s="94"/>
      <c r="AB988" s="94"/>
      <c r="AC988" s="94"/>
      <c r="AD988" s="94"/>
      <c r="AE988" s="94"/>
      <c r="AF988" s="94"/>
      <c r="AG988" s="94"/>
      <c r="AH988" s="94"/>
      <c r="AI988" s="18"/>
      <c r="AJ988" s="18"/>
      <c r="AK988" s="18"/>
      <c r="AL988" s="18"/>
      <c r="AM988" s="18"/>
      <c r="AN988" s="18"/>
    </row>
    <row r="989" spans="1:55" ht="15" customHeight="1">
      <c r="A989" s="12">
        <f t="shared" si="8"/>
        <v>209</v>
      </c>
      <c r="B989" s="25"/>
      <c r="C989" s="23"/>
      <c r="D989" s="23"/>
      <c r="E989" s="23"/>
      <c r="F989" s="16"/>
      <c r="G989" s="16"/>
      <c r="H989" s="16"/>
      <c r="I989" s="16"/>
      <c r="J989" s="16"/>
      <c r="K989" s="16"/>
      <c r="L989" s="16"/>
      <c r="M989" s="16"/>
      <c r="N989" s="128"/>
      <c r="O989" s="16"/>
      <c r="P989" s="16"/>
      <c r="Q989" s="94"/>
      <c r="R989" s="94"/>
      <c r="S989" s="94"/>
      <c r="T989" s="94"/>
      <c r="U989" s="94"/>
      <c r="V989" s="94"/>
      <c r="W989" s="94"/>
      <c r="X989" s="94"/>
      <c r="Y989" s="94"/>
      <c r="Z989" s="94"/>
      <c r="AA989" s="94"/>
      <c r="AB989" s="94"/>
      <c r="AC989" s="94"/>
      <c r="AD989" s="94"/>
      <c r="AE989" s="94"/>
      <c r="AF989" s="94"/>
      <c r="AG989" s="94"/>
      <c r="AH989" s="94"/>
      <c r="AI989" s="18"/>
      <c r="AJ989" s="18"/>
      <c r="AK989" s="18"/>
      <c r="AL989" s="18"/>
      <c r="AM989" s="18"/>
      <c r="AN989" s="18"/>
    </row>
    <row r="990" spans="1:55" ht="15" customHeight="1">
      <c r="A990" s="12">
        <f t="shared" si="8"/>
        <v>210</v>
      </c>
      <c r="B990" s="25"/>
      <c r="C990" s="23"/>
      <c r="D990" s="23"/>
      <c r="E990" s="23"/>
      <c r="F990" s="16"/>
      <c r="G990" s="16"/>
      <c r="H990" s="16"/>
      <c r="I990" s="16"/>
      <c r="J990" s="16"/>
      <c r="K990" s="16"/>
      <c r="L990" s="16"/>
      <c r="M990" s="16"/>
      <c r="N990" s="128"/>
      <c r="O990" s="16"/>
      <c r="P990" s="16"/>
      <c r="Q990" s="94"/>
      <c r="R990" s="94"/>
      <c r="S990" s="94"/>
      <c r="T990" s="94"/>
      <c r="U990" s="94"/>
      <c r="V990" s="94"/>
      <c r="W990" s="94"/>
      <c r="X990" s="94"/>
      <c r="Y990" s="94"/>
      <c r="Z990" s="94"/>
      <c r="AA990" s="94"/>
      <c r="AB990" s="94"/>
      <c r="AC990" s="94"/>
      <c r="AD990" s="94"/>
      <c r="AE990" s="94"/>
      <c r="AF990" s="94"/>
      <c r="AG990" s="94"/>
      <c r="AH990" s="94"/>
      <c r="AI990" s="18"/>
      <c r="AJ990" s="18"/>
      <c r="AK990" s="18"/>
      <c r="AL990" s="18"/>
      <c r="AM990" s="18"/>
      <c r="AN990" s="18"/>
    </row>
    <row r="991" spans="1:55" ht="15" customHeight="1">
      <c r="A991" s="12">
        <f t="shared" si="8"/>
        <v>211</v>
      </c>
      <c r="B991" s="25"/>
      <c r="C991" s="23"/>
      <c r="D991" s="23"/>
      <c r="E991" s="23"/>
      <c r="F991" s="16"/>
      <c r="G991" s="16"/>
      <c r="H991" s="16"/>
      <c r="I991" s="16"/>
      <c r="J991" s="16"/>
      <c r="K991" s="16"/>
      <c r="L991" s="16"/>
      <c r="M991" s="16"/>
      <c r="N991" s="128"/>
      <c r="O991" s="16"/>
      <c r="P991" s="16"/>
      <c r="Q991" s="94"/>
      <c r="R991" s="94"/>
      <c r="S991" s="94"/>
      <c r="T991" s="94"/>
      <c r="U991" s="94"/>
      <c r="V991" s="94"/>
      <c r="W991" s="94"/>
      <c r="X991" s="94"/>
      <c r="Y991" s="94"/>
      <c r="Z991" s="94"/>
      <c r="AA991" s="94"/>
      <c r="AB991" s="94"/>
      <c r="AC991" s="94"/>
      <c r="AD991" s="94"/>
      <c r="AE991" s="94"/>
      <c r="AF991" s="94"/>
      <c r="AG991" s="94"/>
      <c r="AH991" s="94"/>
      <c r="AI991" s="18"/>
      <c r="AJ991" s="18"/>
      <c r="AK991" s="18"/>
      <c r="AL991" s="18"/>
      <c r="AM991" s="18"/>
      <c r="AN991" s="18"/>
    </row>
    <row r="992" spans="1:55" ht="15" customHeight="1">
      <c r="A992" s="12">
        <f t="shared" si="8"/>
        <v>212</v>
      </c>
      <c r="B992" s="11"/>
      <c r="C992" s="23"/>
      <c r="D992" s="23"/>
      <c r="E992" s="23"/>
      <c r="F992" s="25"/>
      <c r="G992" s="25"/>
      <c r="H992" s="25"/>
      <c r="I992" s="25"/>
      <c r="J992" s="25"/>
      <c r="K992" s="25"/>
      <c r="L992" s="25"/>
      <c r="M992" s="25"/>
      <c r="N992" s="128"/>
      <c r="O992" s="25"/>
      <c r="P992" s="25"/>
      <c r="Q992" s="94"/>
      <c r="R992" s="94"/>
      <c r="S992" s="94"/>
      <c r="T992" s="94"/>
      <c r="U992" s="94"/>
      <c r="V992" s="94"/>
      <c r="W992" s="94"/>
      <c r="X992" s="94"/>
      <c r="Y992" s="94"/>
      <c r="Z992" s="94"/>
      <c r="AA992" s="94"/>
      <c r="AB992" s="94"/>
      <c r="AC992" s="94"/>
      <c r="AD992" s="94"/>
      <c r="AE992" s="94"/>
      <c r="AF992" s="94"/>
      <c r="AG992" s="94"/>
      <c r="AH992" s="94"/>
      <c r="AI992" s="18"/>
      <c r="AJ992" s="18"/>
      <c r="AK992" s="18"/>
      <c r="AL992" s="18"/>
      <c r="AM992" s="18"/>
      <c r="AN992" s="18"/>
    </row>
    <row r="993" spans="1:40" ht="15" customHeight="1">
      <c r="A993" s="12">
        <f t="shared" si="8"/>
        <v>213</v>
      </c>
      <c r="B993" s="11"/>
      <c r="C993" s="23"/>
      <c r="D993" s="23"/>
      <c r="E993" s="23"/>
      <c r="F993" s="25"/>
      <c r="G993" s="25"/>
      <c r="H993" s="25"/>
      <c r="I993" s="25"/>
      <c r="J993" s="25"/>
      <c r="K993" s="25"/>
      <c r="L993" s="25"/>
      <c r="M993" s="25"/>
      <c r="N993" s="128"/>
      <c r="O993" s="25"/>
      <c r="P993" s="25"/>
      <c r="Q993" s="94"/>
      <c r="R993" s="94"/>
      <c r="S993" s="94"/>
      <c r="T993" s="94"/>
      <c r="U993" s="94"/>
      <c r="V993" s="94"/>
      <c r="W993" s="94"/>
      <c r="X993" s="94"/>
      <c r="Y993" s="94"/>
      <c r="Z993" s="94"/>
      <c r="AA993" s="94"/>
      <c r="AB993" s="94"/>
      <c r="AC993" s="94"/>
      <c r="AD993" s="94"/>
      <c r="AE993" s="94"/>
      <c r="AF993" s="94"/>
      <c r="AG993" s="94"/>
      <c r="AH993" s="94"/>
      <c r="AI993" s="18"/>
      <c r="AJ993" s="18"/>
      <c r="AK993" s="18"/>
      <c r="AL993" s="18"/>
      <c r="AM993" s="18"/>
      <c r="AN993" s="18"/>
    </row>
    <row r="994" spans="1:40" ht="15" customHeight="1">
      <c r="A994" s="12">
        <f t="shared" si="8"/>
        <v>214</v>
      </c>
      <c r="B994" s="25"/>
      <c r="C994" s="23"/>
      <c r="D994" s="23"/>
      <c r="E994" s="23"/>
      <c r="F994" s="16"/>
      <c r="G994" s="16"/>
      <c r="H994" s="16"/>
      <c r="I994" s="16"/>
      <c r="J994" s="16"/>
      <c r="K994" s="16"/>
      <c r="L994" s="16"/>
      <c r="M994" s="16"/>
      <c r="N994" s="128"/>
      <c r="O994" s="16"/>
      <c r="P994" s="16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4"/>
      <c r="AB994" s="94"/>
      <c r="AC994" s="94"/>
      <c r="AD994" s="94"/>
      <c r="AE994" s="94"/>
      <c r="AF994" s="94"/>
      <c r="AG994" s="94"/>
      <c r="AH994" s="94"/>
      <c r="AI994" s="18"/>
      <c r="AJ994" s="18"/>
      <c r="AK994" s="18"/>
      <c r="AL994" s="18"/>
      <c r="AM994" s="18"/>
      <c r="AN994" s="18"/>
    </row>
    <row r="995" spans="1:40" ht="15" customHeight="1">
      <c r="A995" s="12">
        <f t="shared" si="8"/>
        <v>215</v>
      </c>
      <c r="B995" s="11"/>
      <c r="C995" s="18"/>
      <c r="D995" s="18"/>
      <c r="E995" s="18"/>
      <c r="F995" s="19"/>
      <c r="G995" s="19"/>
      <c r="H995" s="19"/>
      <c r="I995" s="19"/>
      <c r="J995" s="19"/>
      <c r="K995" s="19"/>
      <c r="L995" s="19"/>
      <c r="M995" s="19"/>
      <c r="N995" s="128"/>
      <c r="O995" s="19"/>
      <c r="P995" s="19"/>
      <c r="Q995" s="94"/>
      <c r="R995" s="94"/>
      <c r="S995" s="94"/>
      <c r="T995" s="94"/>
      <c r="U995" s="94"/>
      <c r="V995" s="94"/>
      <c r="W995" s="94"/>
      <c r="X995" s="94"/>
      <c r="Y995" s="94"/>
      <c r="Z995" s="94"/>
      <c r="AA995" s="94"/>
      <c r="AB995" s="94"/>
      <c r="AC995" s="94"/>
      <c r="AD995" s="27"/>
      <c r="AE995" s="94"/>
      <c r="AF995" s="94"/>
      <c r="AG995" s="94"/>
      <c r="AH995" s="94"/>
      <c r="AI995" s="18"/>
      <c r="AJ995" s="18"/>
      <c r="AK995" s="18"/>
      <c r="AL995" s="18"/>
      <c r="AM995" s="18"/>
      <c r="AN995" s="18"/>
    </row>
    <row r="996" spans="1:40" ht="15" customHeight="1">
      <c r="A996" s="12">
        <f t="shared" si="8"/>
        <v>216</v>
      </c>
      <c r="B996" s="11"/>
      <c r="C996" s="18"/>
      <c r="D996" s="18"/>
      <c r="E996" s="18"/>
      <c r="F996" s="19"/>
      <c r="G996" s="19"/>
      <c r="H996" s="19"/>
      <c r="I996" s="19"/>
      <c r="J996" s="19"/>
      <c r="K996" s="19"/>
      <c r="L996" s="19"/>
      <c r="M996" s="19"/>
      <c r="N996" s="128"/>
      <c r="O996" s="19"/>
      <c r="P996" s="19"/>
      <c r="Q996" s="94"/>
      <c r="R996" s="94"/>
      <c r="S996" s="94"/>
      <c r="T996" s="94"/>
      <c r="U996" s="94"/>
      <c r="V996" s="94"/>
      <c r="W996" s="94"/>
      <c r="X996" s="94"/>
      <c r="Y996" s="94"/>
      <c r="Z996" s="94"/>
      <c r="AA996" s="94"/>
      <c r="AB996" s="94"/>
      <c r="AC996" s="94"/>
      <c r="AD996" s="27"/>
      <c r="AE996" s="94"/>
      <c r="AF996" s="94"/>
      <c r="AG996" s="94"/>
      <c r="AH996" s="94"/>
      <c r="AI996" s="18"/>
      <c r="AJ996" s="18"/>
      <c r="AK996" s="18"/>
      <c r="AL996" s="18"/>
      <c r="AM996" s="18"/>
      <c r="AN996" s="18"/>
    </row>
    <row r="997" spans="1:40" ht="15" customHeight="1">
      <c r="A997" s="12">
        <f t="shared" si="8"/>
        <v>217</v>
      </c>
      <c r="B997" s="77"/>
      <c r="C997" s="18"/>
      <c r="D997" s="18"/>
      <c r="E997" s="18"/>
      <c r="F997" s="19"/>
      <c r="G997" s="19"/>
      <c r="H997" s="19"/>
      <c r="I997" s="19"/>
      <c r="J997" s="19"/>
      <c r="K997" s="19"/>
      <c r="L997" s="19"/>
      <c r="M997" s="19"/>
      <c r="N997" s="128"/>
      <c r="O997" s="19"/>
      <c r="P997" s="19"/>
      <c r="Q997" s="94"/>
      <c r="R997" s="94"/>
      <c r="S997" s="94"/>
      <c r="T997" s="94"/>
      <c r="U997" s="94"/>
      <c r="V997" s="94"/>
      <c r="W997" s="94"/>
      <c r="X997" s="94"/>
      <c r="Y997" s="94"/>
      <c r="Z997" s="94"/>
      <c r="AA997" s="94"/>
      <c r="AB997" s="94"/>
      <c r="AC997" s="94"/>
      <c r="AD997" s="27"/>
      <c r="AE997" s="94"/>
      <c r="AF997" s="94"/>
      <c r="AG997" s="94"/>
      <c r="AH997" s="94"/>
      <c r="AI997" s="18"/>
      <c r="AJ997" s="18"/>
      <c r="AK997" s="18"/>
      <c r="AL997" s="18"/>
      <c r="AM997" s="18"/>
      <c r="AN997" s="18"/>
    </row>
    <row r="998" spans="1:40" ht="15" customHeight="1">
      <c r="A998" s="12">
        <f t="shared" si="8"/>
        <v>218</v>
      </c>
      <c r="B998" s="11"/>
      <c r="C998" s="18"/>
      <c r="D998" s="18"/>
      <c r="E998" s="18"/>
      <c r="F998" s="19"/>
      <c r="G998" s="19"/>
      <c r="H998" s="19"/>
      <c r="I998" s="19"/>
      <c r="J998" s="19"/>
      <c r="K998" s="19"/>
      <c r="L998" s="19"/>
      <c r="M998" s="19"/>
      <c r="N998" s="128"/>
      <c r="O998" s="19"/>
      <c r="P998" s="19"/>
      <c r="Q998" s="94"/>
      <c r="R998" s="94"/>
      <c r="S998" s="94"/>
      <c r="T998" s="94"/>
      <c r="U998" s="94"/>
      <c r="V998" s="94"/>
      <c r="W998" s="94"/>
      <c r="X998" s="94"/>
      <c r="Y998" s="94"/>
      <c r="Z998" s="94"/>
      <c r="AA998" s="94"/>
      <c r="AB998" s="94"/>
      <c r="AC998" s="94"/>
      <c r="AD998" s="27"/>
      <c r="AE998" s="94"/>
      <c r="AF998" s="94"/>
      <c r="AG998" s="94"/>
      <c r="AH998" s="94"/>
      <c r="AI998" s="18"/>
      <c r="AJ998" s="18"/>
      <c r="AK998" s="18"/>
      <c r="AL998" s="18"/>
      <c r="AM998" s="18"/>
      <c r="AN998" s="18"/>
    </row>
    <row r="999" spans="1:40" ht="15" customHeight="1">
      <c r="A999" s="12">
        <f t="shared" si="8"/>
        <v>219</v>
      </c>
      <c r="B999" s="77"/>
      <c r="C999" s="18"/>
      <c r="D999" s="18"/>
      <c r="E999" s="18"/>
      <c r="F999" s="19"/>
      <c r="G999" s="19"/>
      <c r="H999" s="19"/>
      <c r="I999" s="19"/>
      <c r="J999" s="19"/>
      <c r="K999" s="19"/>
      <c r="L999" s="19"/>
      <c r="M999" s="19"/>
      <c r="N999" s="128"/>
      <c r="O999" s="19"/>
      <c r="P999" s="19"/>
      <c r="Q999" s="94"/>
      <c r="R999" s="94"/>
      <c r="S999" s="94"/>
      <c r="T999" s="94"/>
      <c r="U999" s="94"/>
      <c r="V999" s="94"/>
      <c r="W999" s="94"/>
      <c r="X999" s="94"/>
      <c r="Y999" s="94"/>
      <c r="Z999" s="94"/>
      <c r="AA999" s="94"/>
      <c r="AB999" s="94"/>
      <c r="AC999" s="94"/>
      <c r="AD999" s="27"/>
      <c r="AE999" s="94"/>
      <c r="AF999" s="94"/>
      <c r="AG999" s="94"/>
      <c r="AH999" s="94"/>
      <c r="AI999" s="18"/>
      <c r="AJ999" s="18"/>
      <c r="AK999" s="18"/>
      <c r="AL999" s="18"/>
      <c r="AM999" s="18"/>
      <c r="AN999" s="18"/>
    </row>
    <row r="1000" spans="1:40" ht="15" customHeight="1">
      <c r="A1000" s="12">
        <f t="shared" si="8"/>
        <v>220</v>
      </c>
      <c r="B1000" s="25"/>
      <c r="C1000" s="23"/>
      <c r="D1000" s="23"/>
      <c r="E1000" s="23"/>
      <c r="F1000" s="29"/>
      <c r="G1000" s="29"/>
      <c r="H1000" s="16"/>
      <c r="I1000" s="16"/>
      <c r="J1000" s="16"/>
      <c r="K1000" s="16"/>
      <c r="L1000" s="16"/>
      <c r="M1000" s="16"/>
      <c r="N1000" s="128"/>
      <c r="O1000" s="16"/>
      <c r="P1000" s="16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4"/>
      <c r="AB1000" s="94"/>
      <c r="AC1000" s="94"/>
      <c r="AD1000" s="94"/>
      <c r="AE1000" s="94"/>
      <c r="AF1000" s="94"/>
      <c r="AG1000" s="94"/>
      <c r="AH1000" s="94"/>
      <c r="AI1000" s="18"/>
      <c r="AJ1000" s="18"/>
      <c r="AK1000" s="18"/>
      <c r="AL1000" s="18"/>
      <c r="AM1000" s="18"/>
      <c r="AN1000" s="18"/>
    </row>
    <row r="1001" spans="1:40" ht="15" customHeight="1">
      <c r="A1001" s="12">
        <f t="shared" si="8"/>
        <v>221</v>
      </c>
      <c r="B1001" s="11"/>
      <c r="C1001" s="18"/>
      <c r="D1001" s="18"/>
      <c r="E1001" s="18"/>
      <c r="F1001" s="19"/>
      <c r="G1001" s="19"/>
      <c r="H1001" s="19"/>
      <c r="I1001" s="19"/>
      <c r="J1001" s="19"/>
      <c r="K1001" s="19"/>
      <c r="L1001" s="19"/>
      <c r="M1001" s="19"/>
      <c r="N1001" s="128"/>
      <c r="O1001" s="19"/>
      <c r="P1001" s="19"/>
      <c r="Q1001" s="94"/>
      <c r="R1001" s="94"/>
      <c r="S1001" s="94"/>
      <c r="T1001" s="94"/>
      <c r="U1001" s="94"/>
      <c r="V1001" s="94"/>
      <c r="W1001" s="94"/>
      <c r="X1001" s="94"/>
      <c r="Y1001" s="94"/>
      <c r="Z1001" s="94"/>
      <c r="AA1001" s="94"/>
      <c r="AB1001" s="94"/>
      <c r="AC1001" s="94"/>
      <c r="AD1001" s="27"/>
      <c r="AE1001" s="94"/>
      <c r="AF1001" s="94"/>
      <c r="AG1001" s="94"/>
      <c r="AH1001" s="94"/>
      <c r="AI1001" s="18"/>
      <c r="AJ1001" s="18"/>
      <c r="AK1001" s="18"/>
      <c r="AL1001" s="18"/>
      <c r="AM1001" s="18"/>
      <c r="AN1001" s="18"/>
    </row>
    <row r="1002" spans="1:40" ht="15" customHeight="1">
      <c r="A1002" s="12">
        <f t="shared" si="8"/>
        <v>222</v>
      </c>
      <c r="B1002" s="11"/>
      <c r="C1002" s="18"/>
      <c r="D1002" s="18"/>
      <c r="E1002" s="18"/>
      <c r="F1002" s="19"/>
      <c r="G1002" s="19"/>
      <c r="H1002" s="19"/>
      <c r="I1002" s="19"/>
      <c r="J1002" s="19"/>
      <c r="K1002" s="19"/>
      <c r="L1002" s="19"/>
      <c r="M1002" s="19"/>
      <c r="N1002" s="128"/>
      <c r="O1002" s="19"/>
      <c r="P1002" s="19"/>
      <c r="Q1002" s="94"/>
      <c r="R1002" s="94"/>
      <c r="S1002" s="94"/>
      <c r="T1002" s="94"/>
      <c r="U1002" s="94"/>
      <c r="V1002" s="94"/>
      <c r="W1002" s="94"/>
      <c r="X1002" s="94"/>
      <c r="Y1002" s="94"/>
      <c r="Z1002" s="94"/>
      <c r="AA1002" s="94"/>
      <c r="AB1002" s="94"/>
      <c r="AC1002" s="94"/>
      <c r="AD1002" s="27"/>
      <c r="AE1002" s="94"/>
      <c r="AF1002" s="94"/>
      <c r="AG1002" s="94"/>
      <c r="AH1002" s="94"/>
      <c r="AI1002" s="18"/>
      <c r="AJ1002" s="18"/>
      <c r="AK1002" s="18"/>
      <c r="AL1002" s="18"/>
      <c r="AM1002" s="18"/>
      <c r="AN1002" s="18"/>
    </row>
    <row r="1003" spans="1:40" ht="15" customHeight="1">
      <c r="A1003" s="12">
        <f t="shared" si="8"/>
        <v>223</v>
      </c>
      <c r="B1003" s="11"/>
      <c r="C1003" s="18"/>
      <c r="D1003" s="18"/>
      <c r="E1003" s="18"/>
      <c r="F1003" s="19"/>
      <c r="G1003" s="19"/>
      <c r="H1003" s="19"/>
      <c r="I1003" s="19"/>
      <c r="J1003" s="19"/>
      <c r="K1003" s="19"/>
      <c r="L1003" s="19"/>
      <c r="M1003" s="19"/>
      <c r="N1003" s="128"/>
      <c r="O1003" s="19"/>
      <c r="P1003" s="19"/>
      <c r="Q1003" s="94"/>
      <c r="R1003" s="94"/>
      <c r="S1003" s="94"/>
      <c r="T1003" s="94"/>
      <c r="U1003" s="94"/>
      <c r="V1003" s="94"/>
      <c r="W1003" s="94"/>
      <c r="X1003" s="94"/>
      <c r="Y1003" s="94"/>
      <c r="Z1003" s="94"/>
      <c r="AA1003" s="94"/>
      <c r="AB1003" s="94"/>
      <c r="AC1003" s="94"/>
      <c r="AD1003" s="27"/>
      <c r="AE1003" s="94"/>
      <c r="AF1003" s="94"/>
      <c r="AG1003" s="94"/>
      <c r="AH1003" s="94"/>
      <c r="AI1003" s="18"/>
      <c r="AJ1003" s="18"/>
      <c r="AK1003" s="18"/>
      <c r="AL1003" s="18"/>
      <c r="AM1003" s="18"/>
      <c r="AN1003" s="18"/>
    </row>
    <row r="1004" spans="1:40" ht="15" customHeight="1">
      <c r="A1004" s="12">
        <f t="shared" si="8"/>
        <v>224</v>
      </c>
      <c r="B1004" s="25"/>
      <c r="C1004" s="23"/>
      <c r="D1004" s="23"/>
      <c r="E1004" s="23"/>
      <c r="F1004" s="16"/>
      <c r="G1004" s="16"/>
      <c r="H1004" s="16"/>
      <c r="I1004" s="16"/>
      <c r="J1004" s="16"/>
      <c r="K1004" s="16"/>
      <c r="L1004" s="16"/>
      <c r="M1004" s="16"/>
      <c r="N1004" s="128"/>
      <c r="O1004" s="16"/>
      <c r="P1004" s="16"/>
      <c r="Q1004" s="94"/>
      <c r="R1004" s="94"/>
      <c r="S1004" s="94"/>
      <c r="T1004" s="94"/>
      <c r="U1004" s="94"/>
      <c r="V1004" s="94"/>
      <c r="W1004" s="94"/>
      <c r="X1004" s="94"/>
      <c r="Y1004" s="94"/>
      <c r="Z1004" s="94"/>
      <c r="AA1004" s="94"/>
      <c r="AB1004" s="94"/>
      <c r="AC1004" s="94"/>
      <c r="AD1004" s="27"/>
      <c r="AE1004" s="94"/>
      <c r="AF1004" s="94"/>
      <c r="AG1004" s="94"/>
      <c r="AH1004" s="94"/>
      <c r="AI1004" s="18"/>
      <c r="AJ1004" s="18"/>
      <c r="AK1004" s="18"/>
      <c r="AL1004" s="18"/>
      <c r="AM1004" s="18"/>
      <c r="AN1004" s="18"/>
    </row>
    <row r="1005" spans="1:40" ht="15" customHeight="1">
      <c r="A1005" s="12">
        <f t="shared" si="8"/>
        <v>225</v>
      </c>
      <c r="B1005" s="77"/>
      <c r="C1005" s="18"/>
      <c r="D1005" s="18"/>
      <c r="E1005" s="18"/>
      <c r="F1005" s="19"/>
      <c r="G1005" s="19"/>
      <c r="H1005" s="19"/>
      <c r="I1005" s="19"/>
      <c r="J1005" s="19"/>
      <c r="K1005" s="19"/>
      <c r="L1005" s="19"/>
      <c r="M1005" s="19"/>
      <c r="N1005" s="128"/>
      <c r="O1005" s="19"/>
      <c r="P1005" s="19"/>
      <c r="Q1005" s="94"/>
      <c r="R1005" s="94"/>
      <c r="S1005" s="94"/>
      <c r="T1005" s="94"/>
      <c r="U1005" s="94"/>
      <c r="V1005" s="94"/>
      <c r="W1005" s="94"/>
      <c r="X1005" s="94"/>
      <c r="Y1005" s="94"/>
      <c r="Z1005" s="94"/>
      <c r="AA1005" s="94"/>
      <c r="AB1005" s="94"/>
      <c r="AC1005" s="94"/>
      <c r="AD1005" s="27"/>
      <c r="AE1005" s="94"/>
      <c r="AF1005" s="94"/>
      <c r="AG1005" s="94"/>
      <c r="AH1005" s="94"/>
      <c r="AI1005" s="18"/>
      <c r="AJ1005" s="18"/>
      <c r="AK1005" s="18"/>
      <c r="AL1005" s="18"/>
      <c r="AM1005" s="18"/>
      <c r="AN1005" s="18"/>
    </row>
    <row r="1006" spans="1:40" ht="15" customHeight="1">
      <c r="A1006" s="12">
        <f t="shared" si="8"/>
        <v>226</v>
      </c>
      <c r="B1006" s="77"/>
      <c r="C1006" s="18"/>
      <c r="D1006" s="18"/>
      <c r="E1006" s="18"/>
      <c r="F1006" s="19"/>
      <c r="G1006" s="19"/>
      <c r="H1006" s="19"/>
      <c r="I1006" s="19"/>
      <c r="J1006" s="19"/>
      <c r="K1006" s="19"/>
      <c r="L1006" s="19"/>
      <c r="M1006" s="19"/>
      <c r="N1006" s="128"/>
      <c r="O1006" s="19"/>
      <c r="P1006" s="19"/>
      <c r="Q1006" s="94"/>
      <c r="R1006" s="94"/>
      <c r="S1006" s="94"/>
      <c r="T1006" s="94"/>
      <c r="U1006" s="94"/>
      <c r="V1006" s="94"/>
      <c r="W1006" s="94"/>
      <c r="X1006" s="94"/>
      <c r="Y1006" s="94"/>
      <c r="Z1006" s="94"/>
      <c r="AA1006" s="94"/>
      <c r="AB1006" s="94"/>
      <c r="AC1006" s="94"/>
      <c r="AD1006" s="27"/>
      <c r="AE1006" s="94"/>
      <c r="AF1006" s="94"/>
      <c r="AG1006" s="94"/>
      <c r="AH1006" s="94"/>
      <c r="AI1006" s="18"/>
      <c r="AJ1006" s="18"/>
      <c r="AK1006" s="18"/>
      <c r="AL1006" s="18"/>
      <c r="AM1006" s="18"/>
      <c r="AN1006" s="18"/>
    </row>
    <row r="1007" spans="1:40" ht="15" customHeight="1">
      <c r="A1007" s="12">
        <f t="shared" si="8"/>
        <v>227</v>
      </c>
      <c r="B1007" s="25"/>
      <c r="C1007" s="23"/>
      <c r="D1007" s="23"/>
      <c r="E1007" s="23"/>
      <c r="F1007" s="16"/>
      <c r="G1007" s="16"/>
      <c r="H1007" s="16"/>
      <c r="I1007" s="16"/>
      <c r="J1007" s="16"/>
      <c r="K1007" s="16"/>
      <c r="L1007" s="16"/>
      <c r="M1007" s="16"/>
      <c r="N1007" s="128"/>
      <c r="O1007" s="16"/>
      <c r="P1007" s="16"/>
      <c r="Q1007" s="94"/>
      <c r="R1007" s="94"/>
      <c r="S1007" s="94"/>
      <c r="T1007" s="94"/>
      <c r="U1007" s="94"/>
      <c r="V1007" s="94"/>
      <c r="W1007" s="94"/>
      <c r="X1007" s="94"/>
      <c r="Y1007" s="94"/>
      <c r="Z1007" s="94"/>
      <c r="AA1007" s="94"/>
      <c r="AB1007" s="94"/>
      <c r="AC1007" s="94"/>
      <c r="AD1007" s="27"/>
      <c r="AE1007" s="94"/>
      <c r="AF1007" s="94"/>
      <c r="AG1007" s="94"/>
      <c r="AH1007" s="94"/>
      <c r="AI1007" s="18"/>
      <c r="AJ1007" s="18"/>
      <c r="AK1007" s="18"/>
      <c r="AL1007" s="18"/>
      <c r="AM1007" s="18"/>
      <c r="AN1007" s="18"/>
    </row>
    <row r="1008" spans="1:40" ht="15" customHeight="1">
      <c r="A1008" s="12">
        <f t="shared" si="8"/>
        <v>228</v>
      </c>
      <c r="B1008" s="25"/>
      <c r="C1008" s="23"/>
      <c r="D1008" s="18"/>
      <c r="E1008" s="18"/>
      <c r="F1008" s="19"/>
      <c r="G1008" s="19"/>
      <c r="H1008" s="19"/>
      <c r="I1008" s="19"/>
      <c r="J1008" s="19"/>
      <c r="K1008" s="19"/>
      <c r="L1008" s="19"/>
      <c r="M1008" s="19"/>
      <c r="N1008" s="128"/>
      <c r="O1008" s="19"/>
      <c r="P1008" s="19"/>
      <c r="Q1008" s="94"/>
      <c r="R1008" s="94"/>
      <c r="S1008" s="94"/>
      <c r="T1008" s="94"/>
      <c r="U1008" s="94"/>
      <c r="V1008" s="94"/>
      <c r="W1008" s="94"/>
      <c r="X1008" s="94"/>
      <c r="Y1008" s="94"/>
      <c r="Z1008" s="94"/>
      <c r="AA1008" s="94"/>
      <c r="AB1008" s="94"/>
      <c r="AC1008" s="94"/>
      <c r="AD1008" s="27"/>
      <c r="AE1008" s="94"/>
      <c r="AF1008" s="94"/>
      <c r="AG1008" s="94"/>
      <c r="AH1008" s="94"/>
      <c r="AI1008" s="18"/>
      <c r="AJ1008" s="18"/>
      <c r="AK1008" s="18"/>
      <c r="AL1008" s="18"/>
      <c r="AM1008" s="18"/>
      <c r="AN1008" s="18"/>
    </row>
    <row r="1009" spans="1:40" ht="15" customHeight="1">
      <c r="A1009" s="12">
        <f t="shared" si="8"/>
        <v>229</v>
      </c>
      <c r="B1009" s="25"/>
      <c r="C1009" s="23"/>
      <c r="D1009" s="23"/>
      <c r="E1009" s="23"/>
      <c r="F1009" s="16"/>
      <c r="G1009" s="16"/>
      <c r="H1009" s="16"/>
      <c r="I1009" s="16"/>
      <c r="J1009" s="16"/>
      <c r="K1009" s="16"/>
      <c r="L1009" s="16"/>
      <c r="M1009" s="16"/>
      <c r="N1009" s="128"/>
      <c r="O1009" s="16"/>
      <c r="P1009" s="16"/>
      <c r="Q1009" s="94"/>
      <c r="R1009" s="94"/>
      <c r="S1009" s="94"/>
      <c r="T1009" s="94"/>
      <c r="U1009" s="94"/>
      <c r="V1009" s="94"/>
      <c r="W1009" s="94"/>
      <c r="X1009" s="94"/>
      <c r="Y1009" s="94"/>
      <c r="Z1009" s="94"/>
      <c r="AA1009" s="94"/>
      <c r="AB1009" s="94"/>
      <c r="AC1009" s="94"/>
      <c r="AD1009" s="27"/>
      <c r="AE1009" s="94"/>
      <c r="AF1009" s="94"/>
      <c r="AG1009" s="94"/>
      <c r="AH1009" s="94"/>
      <c r="AI1009" s="18"/>
      <c r="AJ1009" s="18"/>
      <c r="AK1009" s="18"/>
      <c r="AL1009" s="18"/>
      <c r="AM1009" s="18"/>
      <c r="AN1009" s="18"/>
    </row>
    <row r="1010" spans="1:40" ht="15" customHeight="1">
      <c r="A1010" s="12">
        <f t="shared" si="8"/>
        <v>230</v>
      </c>
      <c r="B1010" s="25"/>
      <c r="C1010" s="23"/>
      <c r="D1010" s="23"/>
      <c r="E1010" s="23"/>
      <c r="F1010" s="16"/>
      <c r="G1010" s="16"/>
      <c r="H1010" s="16"/>
      <c r="I1010" s="16"/>
      <c r="J1010" s="16"/>
      <c r="K1010" s="16"/>
      <c r="L1010" s="16"/>
      <c r="M1010" s="16"/>
      <c r="N1010" s="128"/>
      <c r="O1010" s="16"/>
      <c r="P1010" s="16"/>
      <c r="Q1010" s="94"/>
      <c r="R1010" s="94"/>
      <c r="S1010" s="94"/>
      <c r="T1010" s="94"/>
      <c r="U1010" s="94"/>
      <c r="V1010" s="94"/>
      <c r="W1010" s="94"/>
      <c r="X1010" s="94"/>
      <c r="Y1010" s="94"/>
      <c r="Z1010" s="94"/>
      <c r="AA1010" s="94"/>
      <c r="AB1010" s="94"/>
      <c r="AC1010" s="94"/>
      <c r="AD1010" s="27"/>
      <c r="AE1010" s="94"/>
      <c r="AF1010" s="94"/>
      <c r="AG1010" s="94"/>
      <c r="AH1010" s="94"/>
      <c r="AI1010" s="18"/>
      <c r="AJ1010" s="18"/>
      <c r="AK1010" s="18"/>
      <c r="AL1010" s="18"/>
      <c r="AM1010" s="18"/>
      <c r="AN1010" s="18"/>
    </row>
    <row r="1011" spans="1:40" ht="15" customHeight="1">
      <c r="A1011" s="12">
        <f t="shared" si="8"/>
        <v>231</v>
      </c>
      <c r="B1011" s="25"/>
      <c r="C1011" s="23"/>
      <c r="D1011" s="18"/>
      <c r="E1011" s="18"/>
      <c r="F1011" s="19"/>
      <c r="G1011" s="19"/>
      <c r="H1011" s="19"/>
      <c r="I1011" s="19"/>
      <c r="J1011" s="19"/>
      <c r="K1011" s="19"/>
      <c r="L1011" s="19"/>
      <c r="M1011" s="19"/>
      <c r="N1011" s="128"/>
      <c r="O1011" s="19"/>
      <c r="P1011" s="19"/>
      <c r="Q1011" s="94"/>
      <c r="R1011" s="94"/>
      <c r="S1011" s="94"/>
      <c r="T1011" s="94"/>
      <c r="U1011" s="94"/>
      <c r="V1011" s="94"/>
      <c r="W1011" s="94"/>
      <c r="X1011" s="94"/>
      <c r="Y1011" s="94"/>
      <c r="Z1011" s="94"/>
      <c r="AA1011" s="94"/>
      <c r="AB1011" s="94"/>
      <c r="AC1011" s="94"/>
      <c r="AD1011" s="27"/>
      <c r="AE1011" s="94"/>
      <c r="AF1011" s="94"/>
      <c r="AG1011" s="94"/>
      <c r="AH1011" s="94"/>
      <c r="AI1011" s="18"/>
      <c r="AJ1011" s="18"/>
      <c r="AK1011" s="18"/>
      <c r="AL1011" s="18"/>
      <c r="AM1011" s="18"/>
      <c r="AN1011" s="18"/>
    </row>
    <row r="1012" spans="1:40" ht="15" customHeight="1">
      <c r="A1012" s="12">
        <f t="shared" si="8"/>
        <v>232</v>
      </c>
      <c r="B1012" s="25"/>
      <c r="C1012" s="23"/>
      <c r="D1012" s="23"/>
      <c r="E1012" s="23"/>
      <c r="F1012" s="16"/>
      <c r="G1012" s="16"/>
      <c r="H1012" s="16"/>
      <c r="I1012" s="16"/>
      <c r="J1012" s="16"/>
      <c r="K1012" s="16"/>
      <c r="L1012" s="16"/>
      <c r="M1012" s="16"/>
      <c r="N1012" s="128"/>
      <c r="O1012" s="16"/>
      <c r="P1012" s="16"/>
      <c r="Q1012" s="94"/>
      <c r="R1012" s="94"/>
      <c r="S1012" s="94"/>
      <c r="T1012" s="94"/>
      <c r="U1012" s="94"/>
      <c r="V1012" s="94"/>
      <c r="W1012" s="94"/>
      <c r="X1012" s="94"/>
      <c r="Y1012" s="94"/>
      <c r="Z1012" s="94"/>
      <c r="AA1012" s="94"/>
      <c r="AB1012" s="94"/>
      <c r="AC1012" s="94"/>
      <c r="AD1012" s="27"/>
      <c r="AE1012" s="94"/>
      <c r="AF1012" s="94"/>
      <c r="AG1012" s="94"/>
      <c r="AH1012" s="94"/>
      <c r="AI1012" s="18"/>
      <c r="AJ1012" s="18"/>
      <c r="AK1012" s="18"/>
      <c r="AL1012" s="18"/>
      <c r="AM1012" s="18"/>
      <c r="AN1012" s="18"/>
    </row>
    <row r="1013" spans="1:40" ht="15" customHeight="1">
      <c r="A1013" s="12">
        <f t="shared" si="8"/>
        <v>233</v>
      </c>
      <c r="B1013" s="11"/>
      <c r="C1013" s="18"/>
      <c r="D1013" s="18"/>
      <c r="E1013" s="18"/>
      <c r="F1013" s="19"/>
      <c r="G1013" s="19"/>
      <c r="H1013" s="19"/>
      <c r="I1013" s="19"/>
      <c r="J1013" s="19"/>
      <c r="K1013" s="19"/>
      <c r="L1013" s="19"/>
      <c r="M1013" s="19"/>
      <c r="N1013" s="128"/>
      <c r="O1013" s="19"/>
      <c r="P1013" s="19"/>
      <c r="Q1013" s="94"/>
      <c r="R1013" s="94"/>
      <c r="S1013" s="94"/>
      <c r="T1013" s="94"/>
      <c r="U1013" s="94"/>
      <c r="V1013" s="94"/>
      <c r="W1013" s="94"/>
      <c r="X1013" s="94"/>
      <c r="Y1013" s="94"/>
      <c r="Z1013" s="94"/>
      <c r="AA1013" s="94"/>
      <c r="AB1013" s="94"/>
      <c r="AC1013" s="94"/>
      <c r="AD1013" s="27"/>
      <c r="AE1013" s="94"/>
      <c r="AF1013" s="94"/>
      <c r="AG1013" s="94"/>
      <c r="AH1013" s="94"/>
      <c r="AI1013" s="18"/>
      <c r="AJ1013" s="18"/>
      <c r="AK1013" s="18"/>
      <c r="AL1013" s="18"/>
      <c r="AM1013" s="18"/>
      <c r="AN1013" s="18"/>
    </row>
    <row r="1014" spans="1:40" ht="15" customHeight="1">
      <c r="A1014" s="12">
        <f t="shared" si="8"/>
        <v>234</v>
      </c>
      <c r="B1014" s="11"/>
      <c r="C1014" s="18"/>
      <c r="D1014" s="23"/>
      <c r="E1014" s="23"/>
      <c r="F1014" s="53"/>
      <c r="G1014" s="23"/>
      <c r="H1014" s="25"/>
      <c r="I1014" s="25"/>
      <c r="J1014" s="25"/>
      <c r="K1014" s="23"/>
      <c r="L1014" s="23"/>
      <c r="M1014" s="23"/>
      <c r="N1014" s="128"/>
      <c r="O1014" s="23"/>
      <c r="P1014" s="18"/>
      <c r="Q1014" s="94"/>
      <c r="R1014" s="94"/>
      <c r="S1014" s="94"/>
      <c r="T1014" s="94"/>
      <c r="U1014" s="94"/>
      <c r="V1014" s="94"/>
      <c r="W1014" s="94"/>
      <c r="X1014" s="94"/>
      <c r="Y1014" s="94"/>
      <c r="Z1014" s="94"/>
      <c r="AA1014" s="94"/>
      <c r="AB1014" s="94"/>
      <c r="AC1014" s="94"/>
      <c r="AD1014" s="27"/>
      <c r="AE1014" s="94"/>
      <c r="AF1014" s="94"/>
      <c r="AG1014" s="94"/>
      <c r="AH1014" s="94"/>
      <c r="AI1014" s="18"/>
      <c r="AJ1014" s="18"/>
      <c r="AK1014" s="18"/>
      <c r="AL1014" s="18"/>
      <c r="AM1014" s="18"/>
      <c r="AN1014" s="18"/>
    </row>
    <row r="1015" spans="1:40" ht="15" customHeight="1">
      <c r="A1015" s="12">
        <f t="shared" si="8"/>
        <v>235</v>
      </c>
      <c r="B1015" s="11"/>
      <c r="C1015" s="18"/>
      <c r="D1015" s="23"/>
      <c r="E1015" s="23"/>
      <c r="F1015" s="70"/>
      <c r="G1015" s="23"/>
      <c r="H1015" s="25"/>
      <c r="I1015" s="25"/>
      <c r="J1015" s="25"/>
      <c r="K1015" s="23"/>
      <c r="L1015" s="23"/>
      <c r="M1015" s="23"/>
      <c r="N1015" s="128"/>
      <c r="O1015" s="23"/>
      <c r="P1015" s="18"/>
      <c r="Q1015" s="94"/>
      <c r="R1015" s="94"/>
      <c r="S1015" s="94"/>
      <c r="T1015" s="94"/>
      <c r="U1015" s="94"/>
      <c r="V1015" s="94"/>
      <c r="W1015" s="94"/>
      <c r="X1015" s="94"/>
      <c r="Y1015" s="94"/>
      <c r="Z1015" s="94"/>
      <c r="AA1015" s="94"/>
      <c r="AB1015" s="94"/>
      <c r="AC1015" s="94"/>
      <c r="AD1015" s="27"/>
      <c r="AE1015" s="94"/>
      <c r="AF1015" s="94"/>
      <c r="AG1015" s="94"/>
      <c r="AH1015" s="94"/>
      <c r="AI1015" s="18"/>
      <c r="AJ1015" s="18"/>
      <c r="AK1015" s="18"/>
      <c r="AL1015" s="18"/>
      <c r="AM1015" s="18"/>
      <c r="AN1015" s="18"/>
    </row>
    <row r="1016" spans="1:40" ht="15" customHeight="1">
      <c r="A1016" s="12">
        <f t="shared" si="8"/>
        <v>236</v>
      </c>
      <c r="B1016" s="11"/>
      <c r="C1016" s="18"/>
      <c r="D1016" s="23"/>
      <c r="E1016" s="23"/>
      <c r="F1016" s="62"/>
      <c r="G1016" s="23"/>
      <c r="H1016" s="25"/>
      <c r="I1016" s="25"/>
      <c r="J1016" s="25"/>
      <c r="K1016" s="23"/>
      <c r="L1016" s="23"/>
      <c r="M1016" s="23"/>
      <c r="N1016" s="128"/>
      <c r="O1016" s="23"/>
      <c r="P1016" s="18"/>
      <c r="Q1016" s="94"/>
      <c r="R1016" s="94"/>
      <c r="S1016" s="94"/>
      <c r="T1016" s="94"/>
      <c r="U1016" s="94"/>
      <c r="V1016" s="94"/>
      <c r="W1016" s="94"/>
      <c r="X1016" s="94"/>
      <c r="Y1016" s="94"/>
      <c r="Z1016" s="94"/>
      <c r="AA1016" s="94"/>
      <c r="AB1016" s="94"/>
      <c r="AC1016" s="94"/>
      <c r="AD1016" s="27"/>
      <c r="AE1016" s="94"/>
      <c r="AF1016" s="94"/>
      <c r="AG1016" s="94"/>
      <c r="AH1016" s="94"/>
      <c r="AI1016" s="18"/>
      <c r="AJ1016" s="18"/>
      <c r="AK1016" s="18"/>
      <c r="AL1016" s="18"/>
      <c r="AM1016" s="18"/>
      <c r="AN1016" s="18"/>
    </row>
    <row r="1017" spans="1:40" ht="15" customHeight="1">
      <c r="A1017" s="12">
        <f t="shared" si="8"/>
        <v>237</v>
      </c>
      <c r="B1017" s="25"/>
      <c r="C1017" s="23"/>
      <c r="D1017" s="23"/>
      <c r="E1017" s="23"/>
      <c r="F1017" s="16"/>
      <c r="G1017" s="16"/>
      <c r="H1017" s="16"/>
      <c r="I1017" s="16"/>
      <c r="J1017" s="16"/>
      <c r="K1017" s="16"/>
      <c r="L1017" s="16"/>
      <c r="M1017" s="16"/>
      <c r="N1017" s="128"/>
      <c r="O1017" s="16"/>
      <c r="P1017" s="16"/>
      <c r="Q1017" s="94"/>
      <c r="R1017" s="94"/>
      <c r="S1017" s="94"/>
      <c r="T1017" s="94"/>
      <c r="U1017" s="94"/>
      <c r="V1017" s="94"/>
      <c r="W1017" s="94"/>
      <c r="X1017" s="94"/>
      <c r="Y1017" s="94"/>
      <c r="Z1017" s="94"/>
      <c r="AA1017" s="94"/>
      <c r="AB1017" s="94"/>
      <c r="AC1017" s="94"/>
      <c r="AD1017" s="94"/>
      <c r="AE1017" s="94"/>
      <c r="AF1017" s="94"/>
      <c r="AG1017" s="94"/>
      <c r="AH1017" s="94"/>
      <c r="AI1017" s="18"/>
      <c r="AJ1017" s="18"/>
      <c r="AK1017" s="18"/>
      <c r="AL1017" s="18"/>
      <c r="AM1017" s="18"/>
      <c r="AN1017" s="18"/>
    </row>
    <row r="1018" spans="1:40" ht="15" customHeight="1">
      <c r="A1018" s="12">
        <f t="shared" si="8"/>
        <v>238</v>
      </c>
      <c r="B1018" s="25"/>
      <c r="C1018" s="23"/>
      <c r="D1018" s="23"/>
      <c r="E1018" s="23"/>
      <c r="F1018" s="16"/>
      <c r="G1018" s="16"/>
      <c r="H1018" s="16"/>
      <c r="I1018" s="16"/>
      <c r="J1018" s="16"/>
      <c r="K1018" s="16"/>
      <c r="L1018" s="16"/>
      <c r="M1018" s="16"/>
      <c r="N1018" s="128"/>
      <c r="O1018" s="16"/>
      <c r="P1018" s="16"/>
      <c r="Q1018" s="94"/>
      <c r="R1018" s="94"/>
      <c r="S1018" s="94"/>
      <c r="T1018" s="94"/>
      <c r="U1018" s="94"/>
      <c r="V1018" s="94"/>
      <c r="W1018" s="94"/>
      <c r="X1018" s="94"/>
      <c r="Y1018" s="94"/>
      <c r="Z1018" s="94"/>
      <c r="AA1018" s="94"/>
      <c r="AB1018" s="94"/>
      <c r="AC1018" s="94"/>
      <c r="AD1018" s="94"/>
      <c r="AE1018" s="94"/>
      <c r="AF1018" s="94"/>
      <c r="AG1018" s="94"/>
      <c r="AH1018" s="94"/>
      <c r="AI1018" s="18"/>
      <c r="AJ1018" s="18"/>
      <c r="AK1018" s="18"/>
      <c r="AL1018" s="18"/>
      <c r="AM1018" s="18"/>
      <c r="AN1018" s="18"/>
    </row>
    <row r="1019" spans="1:40" ht="15" customHeight="1">
      <c r="A1019" s="12">
        <f t="shared" si="8"/>
        <v>239</v>
      </c>
      <c r="B1019" s="25"/>
      <c r="C1019" s="23"/>
      <c r="D1019" s="23"/>
      <c r="E1019" s="23"/>
      <c r="F1019" s="16"/>
      <c r="G1019" s="16"/>
      <c r="H1019" s="16"/>
      <c r="I1019" s="16"/>
      <c r="J1019" s="16"/>
      <c r="K1019" s="16"/>
      <c r="L1019" s="16"/>
      <c r="M1019" s="16"/>
      <c r="N1019" s="128"/>
      <c r="O1019" s="16"/>
      <c r="P1019" s="16"/>
      <c r="Q1019" s="94"/>
      <c r="R1019" s="94"/>
      <c r="S1019" s="94"/>
      <c r="T1019" s="94"/>
      <c r="U1019" s="94"/>
      <c r="V1019" s="94"/>
      <c r="W1019" s="94"/>
      <c r="X1019" s="94"/>
      <c r="Y1019" s="94"/>
      <c r="Z1019" s="94"/>
      <c r="AA1019" s="94"/>
      <c r="AB1019" s="94"/>
      <c r="AC1019" s="94"/>
      <c r="AD1019" s="94"/>
      <c r="AE1019" s="94"/>
      <c r="AF1019" s="94"/>
      <c r="AG1019" s="94"/>
      <c r="AH1019" s="94"/>
      <c r="AI1019" s="18"/>
      <c r="AJ1019" s="18"/>
      <c r="AK1019" s="18"/>
      <c r="AL1019" s="18"/>
      <c r="AM1019" s="18"/>
      <c r="AN1019" s="18"/>
    </row>
    <row r="1020" spans="1:40" ht="15" customHeight="1">
      <c r="A1020" s="12">
        <f t="shared" si="8"/>
        <v>240</v>
      </c>
      <c r="B1020" s="25"/>
      <c r="C1020" s="23"/>
      <c r="D1020" s="62"/>
      <c r="E1020" s="18"/>
      <c r="F1020" s="11"/>
      <c r="G1020" s="11"/>
      <c r="H1020" s="11"/>
      <c r="I1020" s="11"/>
      <c r="J1020" s="11"/>
      <c r="K1020" s="18"/>
      <c r="L1020" s="18"/>
      <c r="M1020" s="18"/>
      <c r="N1020" s="12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36"/>
      <c r="AA1020" s="18"/>
      <c r="AB1020" s="18"/>
      <c r="AC1020" s="18"/>
      <c r="AD1020" s="18"/>
      <c r="AE1020" s="18"/>
      <c r="AF1020" s="18"/>
      <c r="AG1020" s="10"/>
      <c r="AH1020" s="10"/>
      <c r="AI1020" s="18"/>
      <c r="AJ1020" s="18"/>
      <c r="AK1020" s="18"/>
      <c r="AL1020" s="18"/>
      <c r="AM1020" s="18"/>
      <c r="AN1020" s="18"/>
    </row>
    <row r="1021" spans="1:40" ht="15" customHeight="1">
      <c r="A1021" s="12">
        <f t="shared" si="8"/>
        <v>241</v>
      </c>
      <c r="B1021" s="25"/>
      <c r="C1021" s="23"/>
      <c r="D1021" s="23"/>
      <c r="E1021" s="23"/>
      <c r="F1021" s="16"/>
      <c r="G1021" s="16"/>
      <c r="H1021" s="16"/>
      <c r="I1021" s="16"/>
      <c r="J1021" s="16"/>
      <c r="K1021" s="16"/>
      <c r="L1021" s="16"/>
      <c r="M1021" s="16"/>
      <c r="N1021" s="128"/>
      <c r="O1021" s="16"/>
      <c r="P1021" s="16"/>
      <c r="Q1021" s="94"/>
      <c r="R1021" s="94"/>
      <c r="S1021" s="94"/>
      <c r="T1021" s="94"/>
      <c r="U1021" s="94"/>
      <c r="V1021" s="94"/>
      <c r="W1021" s="94"/>
      <c r="X1021" s="94"/>
      <c r="Y1021" s="94"/>
      <c r="Z1021" s="94"/>
      <c r="AA1021" s="94"/>
      <c r="AB1021" s="94"/>
      <c r="AC1021" s="94"/>
      <c r="AD1021" s="94"/>
      <c r="AE1021" s="94"/>
      <c r="AF1021" s="94"/>
      <c r="AG1021" s="94"/>
      <c r="AH1021" s="94"/>
      <c r="AI1021" s="18"/>
      <c r="AJ1021" s="18"/>
      <c r="AK1021" s="18"/>
      <c r="AL1021" s="18"/>
      <c r="AM1021" s="18"/>
      <c r="AN1021" s="18"/>
    </row>
    <row r="1022" spans="1:40" ht="15" customHeight="1">
      <c r="A1022" s="12">
        <f t="shared" si="8"/>
        <v>242</v>
      </c>
      <c r="B1022" s="25"/>
      <c r="C1022" s="23"/>
      <c r="D1022" s="23"/>
      <c r="E1022" s="23"/>
      <c r="F1022" s="16"/>
      <c r="G1022" s="16"/>
      <c r="H1022" s="16"/>
      <c r="I1022" s="16"/>
      <c r="J1022" s="16"/>
      <c r="K1022" s="16"/>
      <c r="L1022" s="16"/>
      <c r="M1022" s="16"/>
      <c r="N1022" s="128"/>
      <c r="O1022" s="16"/>
      <c r="P1022" s="16"/>
      <c r="Q1022" s="94"/>
      <c r="R1022" s="94"/>
      <c r="S1022" s="94"/>
      <c r="T1022" s="94"/>
      <c r="U1022" s="94"/>
      <c r="V1022" s="94"/>
      <c r="W1022" s="94"/>
      <c r="X1022" s="94"/>
      <c r="Y1022" s="94"/>
      <c r="Z1022" s="94"/>
      <c r="AA1022" s="94"/>
      <c r="AB1022" s="94"/>
      <c r="AC1022" s="94"/>
      <c r="AD1022" s="94"/>
      <c r="AE1022" s="94"/>
      <c r="AF1022" s="94"/>
      <c r="AG1022" s="94"/>
      <c r="AH1022" s="94"/>
      <c r="AI1022" s="18"/>
      <c r="AJ1022" s="18"/>
      <c r="AK1022" s="18"/>
      <c r="AL1022" s="18"/>
      <c r="AM1022" s="18"/>
      <c r="AN1022" s="18"/>
    </row>
    <row r="1023" spans="1:40" ht="15" customHeight="1">
      <c r="A1023" s="12">
        <f t="shared" si="8"/>
        <v>243</v>
      </c>
      <c r="B1023" s="25"/>
      <c r="C1023" s="23"/>
      <c r="D1023" s="23"/>
      <c r="E1023" s="23"/>
      <c r="F1023" s="16"/>
      <c r="G1023" s="16"/>
      <c r="H1023" s="16"/>
      <c r="I1023" s="16"/>
      <c r="J1023" s="16"/>
      <c r="K1023" s="16"/>
      <c r="L1023" s="16"/>
      <c r="M1023" s="16"/>
      <c r="N1023" s="128"/>
      <c r="O1023" s="16"/>
      <c r="P1023" s="16"/>
      <c r="Q1023" s="94"/>
      <c r="R1023" s="94"/>
      <c r="S1023" s="94"/>
      <c r="T1023" s="94"/>
      <c r="U1023" s="94"/>
      <c r="V1023" s="94"/>
      <c r="W1023" s="94"/>
      <c r="X1023" s="94"/>
      <c r="Y1023" s="94"/>
      <c r="Z1023" s="94"/>
      <c r="AA1023" s="94"/>
      <c r="AB1023" s="94"/>
      <c r="AC1023" s="94"/>
      <c r="AD1023" s="94"/>
      <c r="AE1023" s="94"/>
      <c r="AF1023" s="94"/>
      <c r="AG1023" s="94"/>
      <c r="AH1023" s="94"/>
      <c r="AI1023" s="18"/>
      <c r="AJ1023" s="18"/>
      <c r="AK1023" s="18"/>
      <c r="AL1023" s="18"/>
      <c r="AM1023" s="18"/>
      <c r="AN1023" s="18"/>
    </row>
    <row r="1024" spans="1:40" ht="15" customHeight="1">
      <c r="A1024" s="12">
        <f t="shared" si="8"/>
        <v>244</v>
      </c>
      <c r="B1024" s="25"/>
      <c r="C1024" s="23"/>
      <c r="D1024" s="23"/>
      <c r="E1024" s="23"/>
      <c r="F1024" s="16"/>
      <c r="G1024" s="16"/>
      <c r="H1024" s="16"/>
      <c r="I1024" s="16"/>
      <c r="J1024" s="16"/>
      <c r="K1024" s="16"/>
      <c r="L1024" s="16"/>
      <c r="M1024" s="16"/>
      <c r="N1024" s="128"/>
      <c r="O1024" s="16"/>
      <c r="P1024" s="16"/>
      <c r="Q1024" s="94"/>
      <c r="R1024" s="94"/>
      <c r="S1024" s="94"/>
      <c r="T1024" s="94"/>
      <c r="U1024" s="94"/>
      <c r="V1024" s="94"/>
      <c r="W1024" s="94"/>
      <c r="X1024" s="94"/>
      <c r="Y1024" s="94"/>
      <c r="Z1024" s="94"/>
      <c r="AA1024" s="94"/>
      <c r="AB1024" s="94"/>
      <c r="AC1024" s="94"/>
      <c r="AD1024" s="94"/>
      <c r="AE1024" s="94"/>
      <c r="AF1024" s="94"/>
      <c r="AG1024" s="94"/>
      <c r="AH1024" s="94"/>
      <c r="AI1024" s="18"/>
      <c r="AJ1024" s="18"/>
      <c r="AK1024" s="18"/>
      <c r="AL1024" s="18"/>
      <c r="AM1024" s="18"/>
      <c r="AN1024" s="18"/>
    </row>
    <row r="1025" spans="1:40" s="3" customFormat="1" ht="15" customHeight="1">
      <c r="A1025" s="12">
        <f t="shared" ref="A1025:A1046" si="9">A1024+1</f>
        <v>245</v>
      </c>
      <c r="B1025" s="25"/>
      <c r="C1025" s="23"/>
      <c r="D1025" s="23"/>
      <c r="E1025" s="23"/>
      <c r="F1025" s="16"/>
      <c r="G1025" s="16"/>
      <c r="H1025" s="16"/>
      <c r="I1025" s="16"/>
      <c r="J1025" s="16"/>
      <c r="K1025" s="16"/>
      <c r="L1025" s="16"/>
      <c r="M1025" s="16"/>
      <c r="N1025" s="128"/>
      <c r="O1025" s="16"/>
      <c r="P1025" s="16"/>
      <c r="Q1025" s="94"/>
      <c r="R1025" s="94"/>
      <c r="S1025" s="94"/>
      <c r="T1025" s="94"/>
      <c r="U1025" s="94"/>
      <c r="V1025" s="94"/>
      <c r="W1025" s="94"/>
      <c r="X1025" s="94"/>
      <c r="Y1025" s="94"/>
      <c r="Z1025" s="94"/>
      <c r="AA1025" s="94"/>
      <c r="AB1025" s="94"/>
      <c r="AC1025" s="94"/>
      <c r="AD1025" s="94"/>
      <c r="AE1025" s="94"/>
      <c r="AF1025" s="94"/>
      <c r="AG1025" s="94"/>
      <c r="AH1025" s="94"/>
      <c r="AI1025" s="18"/>
      <c r="AJ1025" s="18"/>
      <c r="AK1025" s="18"/>
      <c r="AL1025" s="18"/>
      <c r="AM1025" s="18"/>
      <c r="AN1025" s="18"/>
    </row>
    <row r="1026" spans="1:40" s="3" customFormat="1" ht="15" customHeight="1">
      <c r="A1026" s="12">
        <f t="shared" si="9"/>
        <v>246</v>
      </c>
      <c r="B1026" s="25"/>
      <c r="C1026" s="23"/>
      <c r="D1026" s="23"/>
      <c r="E1026" s="23"/>
      <c r="F1026" s="16"/>
      <c r="G1026" s="16"/>
      <c r="H1026" s="16"/>
      <c r="I1026" s="16"/>
      <c r="J1026" s="16"/>
      <c r="K1026" s="16"/>
      <c r="L1026" s="16"/>
      <c r="M1026" s="16"/>
      <c r="N1026" s="128"/>
      <c r="O1026" s="16"/>
      <c r="P1026" s="16"/>
      <c r="Q1026" s="94"/>
      <c r="R1026" s="94"/>
      <c r="S1026" s="94"/>
      <c r="T1026" s="94"/>
      <c r="U1026" s="94"/>
      <c r="V1026" s="94"/>
      <c r="W1026" s="94"/>
      <c r="X1026" s="94"/>
      <c r="Y1026" s="94"/>
      <c r="Z1026" s="94"/>
      <c r="AA1026" s="94"/>
      <c r="AB1026" s="94"/>
      <c r="AC1026" s="94"/>
      <c r="AD1026" s="94"/>
      <c r="AE1026" s="94"/>
      <c r="AF1026" s="94"/>
      <c r="AG1026" s="94"/>
      <c r="AH1026" s="94"/>
      <c r="AI1026" s="18"/>
      <c r="AJ1026" s="18"/>
      <c r="AK1026" s="18"/>
      <c r="AL1026" s="18"/>
      <c r="AM1026" s="18"/>
      <c r="AN1026" s="18"/>
    </row>
    <row r="1027" spans="1:40" s="3" customFormat="1" ht="15" customHeight="1">
      <c r="A1027" s="12">
        <f t="shared" si="9"/>
        <v>247</v>
      </c>
      <c r="B1027" s="25"/>
      <c r="C1027" s="23"/>
      <c r="D1027" s="23"/>
      <c r="E1027" s="23"/>
      <c r="F1027" s="16"/>
      <c r="G1027" s="16"/>
      <c r="H1027" s="16"/>
      <c r="I1027" s="16"/>
      <c r="J1027" s="16"/>
      <c r="K1027" s="16"/>
      <c r="L1027" s="16"/>
      <c r="M1027" s="16"/>
      <c r="N1027" s="128"/>
      <c r="O1027" s="16"/>
      <c r="P1027" s="16"/>
      <c r="Q1027" s="94"/>
      <c r="R1027" s="94"/>
      <c r="S1027" s="94"/>
      <c r="T1027" s="94"/>
      <c r="U1027" s="94"/>
      <c r="V1027" s="94"/>
      <c r="W1027" s="94"/>
      <c r="X1027" s="94"/>
      <c r="Y1027" s="94"/>
      <c r="Z1027" s="94"/>
      <c r="AA1027" s="94"/>
      <c r="AB1027" s="94"/>
      <c r="AC1027" s="94"/>
      <c r="AD1027" s="94"/>
      <c r="AE1027" s="94"/>
      <c r="AF1027" s="94"/>
      <c r="AG1027" s="94"/>
      <c r="AH1027" s="94"/>
      <c r="AI1027" s="18"/>
      <c r="AJ1027" s="18"/>
      <c r="AK1027" s="18"/>
      <c r="AL1027" s="18"/>
      <c r="AM1027" s="18"/>
      <c r="AN1027" s="18"/>
    </row>
    <row r="1028" spans="1:40" s="3" customFormat="1" ht="15" customHeight="1">
      <c r="A1028" s="12">
        <f t="shared" si="9"/>
        <v>248</v>
      </c>
      <c r="B1028" s="25"/>
      <c r="C1028" s="23"/>
      <c r="D1028" s="23"/>
      <c r="E1028" s="23"/>
      <c r="F1028" s="16"/>
      <c r="G1028" s="16"/>
      <c r="H1028" s="16"/>
      <c r="I1028" s="16"/>
      <c r="J1028" s="16"/>
      <c r="K1028" s="16"/>
      <c r="L1028" s="16"/>
      <c r="M1028" s="16"/>
      <c r="N1028" s="128"/>
      <c r="O1028" s="16"/>
      <c r="P1028" s="16"/>
      <c r="Q1028" s="94"/>
      <c r="R1028" s="94"/>
      <c r="S1028" s="94"/>
      <c r="T1028" s="94"/>
      <c r="U1028" s="94"/>
      <c r="V1028" s="94"/>
      <c r="W1028" s="94"/>
      <c r="X1028" s="94"/>
      <c r="Y1028" s="94"/>
      <c r="Z1028" s="94"/>
      <c r="AA1028" s="94"/>
      <c r="AB1028" s="94"/>
      <c r="AC1028" s="94"/>
      <c r="AD1028" s="94"/>
      <c r="AE1028" s="94"/>
      <c r="AF1028" s="94"/>
      <c r="AG1028" s="94"/>
      <c r="AH1028" s="94"/>
      <c r="AI1028" s="18"/>
      <c r="AJ1028" s="18"/>
      <c r="AK1028" s="18"/>
      <c r="AL1028" s="18"/>
      <c r="AM1028" s="18"/>
      <c r="AN1028" s="18"/>
    </row>
    <row r="1029" spans="1:40" s="3" customFormat="1" ht="15" customHeight="1">
      <c r="A1029" s="12">
        <f t="shared" si="9"/>
        <v>249</v>
      </c>
      <c r="B1029" s="25"/>
      <c r="C1029" s="23"/>
      <c r="D1029" s="23"/>
      <c r="E1029" s="23"/>
      <c r="F1029" s="16"/>
      <c r="G1029" s="16"/>
      <c r="H1029" s="16"/>
      <c r="I1029" s="16"/>
      <c r="J1029" s="16"/>
      <c r="K1029" s="16"/>
      <c r="L1029" s="16"/>
      <c r="M1029" s="16"/>
      <c r="N1029" s="128"/>
      <c r="O1029" s="16"/>
      <c r="P1029" s="16"/>
      <c r="Q1029" s="94"/>
      <c r="R1029" s="94"/>
      <c r="S1029" s="94"/>
      <c r="T1029" s="94"/>
      <c r="U1029" s="94"/>
      <c r="V1029" s="94"/>
      <c r="W1029" s="94"/>
      <c r="X1029" s="94"/>
      <c r="Y1029" s="94"/>
      <c r="Z1029" s="94"/>
      <c r="AA1029" s="94"/>
      <c r="AB1029" s="94"/>
      <c r="AC1029" s="94"/>
      <c r="AD1029" s="94"/>
      <c r="AE1029" s="94"/>
      <c r="AF1029" s="94"/>
      <c r="AG1029" s="94"/>
      <c r="AH1029" s="94"/>
      <c r="AI1029" s="18"/>
      <c r="AJ1029" s="18"/>
      <c r="AK1029" s="18"/>
      <c r="AL1029" s="18"/>
      <c r="AM1029" s="18"/>
      <c r="AN1029" s="18"/>
    </row>
    <row r="1030" spans="1:40" s="3" customFormat="1" ht="15" customHeight="1">
      <c r="A1030" s="12">
        <f t="shared" si="9"/>
        <v>250</v>
      </c>
      <c r="B1030" s="25"/>
      <c r="C1030" s="23"/>
      <c r="D1030" s="23"/>
      <c r="E1030" s="23"/>
      <c r="F1030" s="16"/>
      <c r="G1030" s="16"/>
      <c r="H1030" s="16"/>
      <c r="I1030" s="16"/>
      <c r="J1030" s="16"/>
      <c r="K1030" s="16"/>
      <c r="L1030" s="16"/>
      <c r="M1030" s="16"/>
      <c r="N1030" s="128"/>
      <c r="O1030" s="16"/>
      <c r="P1030" s="16"/>
      <c r="Q1030" s="94"/>
      <c r="R1030" s="94"/>
      <c r="S1030" s="94"/>
      <c r="T1030" s="94"/>
      <c r="U1030" s="94"/>
      <c r="V1030" s="94"/>
      <c r="W1030" s="94"/>
      <c r="X1030" s="94"/>
      <c r="Y1030" s="94"/>
      <c r="Z1030" s="94"/>
      <c r="AA1030" s="94"/>
      <c r="AB1030" s="94"/>
      <c r="AC1030" s="94"/>
      <c r="AD1030" s="94"/>
      <c r="AE1030" s="94"/>
      <c r="AF1030" s="94"/>
      <c r="AG1030" s="94"/>
      <c r="AH1030" s="94"/>
      <c r="AI1030" s="18"/>
      <c r="AJ1030" s="18"/>
      <c r="AK1030" s="18"/>
      <c r="AL1030" s="18"/>
      <c r="AM1030" s="18"/>
      <c r="AN1030" s="18"/>
    </row>
    <row r="1031" spans="1:40" s="3" customFormat="1" ht="15" customHeight="1">
      <c r="A1031" s="12">
        <f t="shared" si="9"/>
        <v>251</v>
      </c>
      <c r="B1031" s="25"/>
      <c r="C1031" s="23"/>
      <c r="D1031" s="23"/>
      <c r="E1031" s="23"/>
      <c r="F1031" s="16"/>
      <c r="G1031" s="16"/>
      <c r="H1031" s="16"/>
      <c r="I1031" s="16"/>
      <c r="J1031" s="16"/>
      <c r="K1031" s="16"/>
      <c r="L1031" s="16"/>
      <c r="M1031" s="16"/>
      <c r="N1031" s="128"/>
      <c r="O1031" s="16"/>
      <c r="P1031" s="16"/>
      <c r="Q1031" s="94"/>
      <c r="R1031" s="94"/>
      <c r="S1031" s="94"/>
      <c r="T1031" s="94"/>
      <c r="U1031" s="94"/>
      <c r="V1031" s="94"/>
      <c r="W1031" s="94"/>
      <c r="X1031" s="94"/>
      <c r="Y1031" s="94"/>
      <c r="Z1031" s="94"/>
      <c r="AA1031" s="94"/>
      <c r="AB1031" s="94"/>
      <c r="AC1031" s="94"/>
      <c r="AD1031" s="94"/>
      <c r="AE1031" s="94"/>
      <c r="AF1031" s="94"/>
      <c r="AG1031" s="94"/>
      <c r="AH1031" s="94"/>
      <c r="AI1031" s="18"/>
      <c r="AJ1031" s="18"/>
      <c r="AK1031" s="18"/>
      <c r="AL1031" s="18"/>
      <c r="AM1031" s="18"/>
      <c r="AN1031" s="18"/>
    </row>
    <row r="1032" spans="1:40" s="3" customFormat="1" ht="15" customHeight="1">
      <c r="A1032" s="12">
        <f t="shared" si="9"/>
        <v>252</v>
      </c>
      <c r="B1032" s="25"/>
      <c r="C1032" s="23"/>
      <c r="D1032" s="23"/>
      <c r="E1032" s="23"/>
      <c r="F1032" s="16"/>
      <c r="G1032" s="16"/>
      <c r="H1032" s="16"/>
      <c r="I1032" s="16"/>
      <c r="J1032" s="16"/>
      <c r="K1032" s="16"/>
      <c r="L1032" s="16"/>
      <c r="M1032" s="16"/>
      <c r="N1032" s="128"/>
      <c r="O1032" s="16"/>
      <c r="P1032" s="16"/>
      <c r="Q1032" s="94"/>
      <c r="R1032" s="94"/>
      <c r="S1032" s="94"/>
      <c r="T1032" s="94"/>
      <c r="U1032" s="94"/>
      <c r="V1032" s="94"/>
      <c r="W1032" s="94"/>
      <c r="X1032" s="94"/>
      <c r="Y1032" s="94"/>
      <c r="Z1032" s="94"/>
      <c r="AA1032" s="94"/>
      <c r="AB1032" s="94"/>
      <c r="AC1032" s="94"/>
      <c r="AD1032" s="94"/>
      <c r="AE1032" s="94"/>
      <c r="AF1032" s="94"/>
      <c r="AG1032" s="94"/>
      <c r="AH1032" s="94"/>
      <c r="AI1032" s="18"/>
      <c r="AJ1032" s="18"/>
      <c r="AK1032" s="18"/>
      <c r="AL1032" s="18"/>
      <c r="AM1032" s="18"/>
      <c r="AN1032" s="18"/>
    </row>
    <row r="1033" spans="1:40" s="3" customFormat="1" ht="15" customHeight="1">
      <c r="A1033" s="12">
        <f t="shared" si="9"/>
        <v>253</v>
      </c>
      <c r="B1033" s="25"/>
      <c r="C1033" s="23"/>
      <c r="D1033" s="23"/>
      <c r="E1033" s="23"/>
      <c r="F1033" s="16"/>
      <c r="G1033" s="16"/>
      <c r="H1033" s="16"/>
      <c r="I1033" s="16"/>
      <c r="J1033" s="16"/>
      <c r="K1033" s="16"/>
      <c r="L1033" s="16"/>
      <c r="M1033" s="16"/>
      <c r="N1033" s="128"/>
      <c r="O1033" s="16"/>
      <c r="P1033" s="16"/>
      <c r="Q1033" s="94"/>
      <c r="R1033" s="94"/>
      <c r="S1033" s="94"/>
      <c r="T1033" s="94"/>
      <c r="U1033" s="94"/>
      <c r="V1033" s="94"/>
      <c r="W1033" s="94"/>
      <c r="X1033" s="94"/>
      <c r="Y1033" s="94"/>
      <c r="Z1033" s="94"/>
      <c r="AA1033" s="94"/>
      <c r="AB1033" s="94"/>
      <c r="AC1033" s="94"/>
      <c r="AD1033" s="94"/>
      <c r="AE1033" s="94"/>
      <c r="AF1033" s="94"/>
      <c r="AG1033" s="94"/>
      <c r="AH1033" s="94"/>
      <c r="AI1033" s="18"/>
      <c r="AJ1033" s="18"/>
      <c r="AK1033" s="18"/>
      <c r="AL1033" s="18"/>
      <c r="AM1033" s="18"/>
      <c r="AN1033" s="18"/>
    </row>
    <row r="1034" spans="1:40" s="3" customFormat="1" ht="15" customHeight="1">
      <c r="A1034" s="12">
        <f t="shared" si="9"/>
        <v>254</v>
      </c>
      <c r="B1034" s="25"/>
      <c r="C1034" s="23"/>
      <c r="D1034" s="23"/>
      <c r="E1034" s="23"/>
      <c r="F1034" s="16"/>
      <c r="G1034" s="16"/>
      <c r="H1034" s="16"/>
      <c r="I1034" s="16"/>
      <c r="J1034" s="16"/>
      <c r="K1034" s="16"/>
      <c r="L1034" s="16"/>
      <c r="M1034" s="16"/>
      <c r="N1034" s="128"/>
      <c r="O1034" s="16"/>
      <c r="P1034" s="16"/>
      <c r="Q1034" s="94"/>
      <c r="R1034" s="94"/>
      <c r="S1034" s="94"/>
      <c r="T1034" s="94"/>
      <c r="U1034" s="94"/>
      <c r="V1034" s="94"/>
      <c r="W1034" s="94"/>
      <c r="X1034" s="94"/>
      <c r="Y1034" s="94"/>
      <c r="Z1034" s="94"/>
      <c r="AA1034" s="94"/>
      <c r="AB1034" s="94"/>
      <c r="AC1034" s="94"/>
      <c r="AD1034" s="94"/>
      <c r="AE1034" s="94"/>
      <c r="AF1034" s="94"/>
      <c r="AG1034" s="94"/>
      <c r="AH1034" s="94"/>
      <c r="AI1034" s="18"/>
      <c r="AJ1034" s="18"/>
      <c r="AK1034" s="18"/>
      <c r="AL1034" s="18"/>
      <c r="AM1034" s="18"/>
      <c r="AN1034" s="18"/>
    </row>
    <row r="1035" spans="1:40" s="3" customFormat="1" ht="15" customHeight="1">
      <c r="A1035" s="12">
        <f t="shared" si="9"/>
        <v>255</v>
      </c>
      <c r="B1035" s="25"/>
      <c r="C1035" s="23"/>
      <c r="D1035" s="23"/>
      <c r="E1035" s="23"/>
      <c r="F1035" s="16"/>
      <c r="G1035" s="16"/>
      <c r="H1035" s="16"/>
      <c r="I1035" s="16"/>
      <c r="J1035" s="16"/>
      <c r="K1035" s="16"/>
      <c r="L1035" s="16"/>
      <c r="M1035" s="16"/>
      <c r="N1035" s="128"/>
      <c r="O1035" s="16"/>
      <c r="P1035" s="16"/>
      <c r="Q1035" s="94"/>
      <c r="R1035" s="94"/>
      <c r="S1035" s="94"/>
      <c r="T1035" s="94"/>
      <c r="U1035" s="94"/>
      <c r="V1035" s="94"/>
      <c r="W1035" s="94"/>
      <c r="X1035" s="94"/>
      <c r="Y1035" s="94"/>
      <c r="Z1035" s="94"/>
      <c r="AA1035" s="94"/>
      <c r="AB1035" s="94"/>
      <c r="AC1035" s="94"/>
      <c r="AD1035" s="94"/>
      <c r="AE1035" s="94"/>
      <c r="AF1035" s="94"/>
      <c r="AG1035" s="94"/>
      <c r="AH1035" s="94"/>
      <c r="AI1035" s="18"/>
      <c r="AJ1035" s="18"/>
      <c r="AK1035" s="18"/>
      <c r="AL1035" s="18"/>
      <c r="AM1035" s="18"/>
      <c r="AN1035" s="18"/>
    </row>
    <row r="1036" spans="1:40" s="3" customFormat="1" ht="15" customHeight="1">
      <c r="A1036" s="12">
        <f t="shared" si="9"/>
        <v>256</v>
      </c>
      <c r="B1036" s="25"/>
      <c r="C1036" s="23"/>
      <c r="D1036" s="23"/>
      <c r="E1036" s="23"/>
      <c r="F1036" s="16"/>
      <c r="G1036" s="16"/>
      <c r="H1036" s="16"/>
      <c r="I1036" s="16"/>
      <c r="J1036" s="16"/>
      <c r="K1036" s="16"/>
      <c r="L1036" s="16"/>
      <c r="M1036" s="16"/>
      <c r="N1036" s="128"/>
      <c r="O1036" s="16"/>
      <c r="P1036" s="16"/>
      <c r="Q1036" s="94"/>
      <c r="R1036" s="94"/>
      <c r="S1036" s="94"/>
      <c r="T1036" s="94"/>
      <c r="U1036" s="94"/>
      <c r="V1036" s="94"/>
      <c r="W1036" s="94"/>
      <c r="X1036" s="94"/>
      <c r="Y1036" s="94"/>
      <c r="Z1036" s="94"/>
      <c r="AA1036" s="94"/>
      <c r="AB1036" s="94"/>
      <c r="AC1036" s="94"/>
      <c r="AD1036" s="94"/>
      <c r="AE1036" s="94"/>
      <c r="AF1036" s="94"/>
      <c r="AG1036" s="94"/>
      <c r="AH1036" s="94"/>
      <c r="AI1036" s="18"/>
      <c r="AJ1036" s="18"/>
      <c r="AK1036" s="18"/>
      <c r="AL1036" s="18"/>
      <c r="AM1036" s="18"/>
      <c r="AN1036" s="18"/>
    </row>
    <row r="1037" spans="1:40" s="3" customFormat="1" ht="15" customHeight="1">
      <c r="A1037" s="12">
        <f t="shared" si="9"/>
        <v>257</v>
      </c>
      <c r="B1037" s="25"/>
      <c r="C1037" s="23"/>
      <c r="D1037" s="23"/>
      <c r="E1037" s="23"/>
      <c r="F1037" s="16"/>
      <c r="G1037" s="16"/>
      <c r="H1037" s="16"/>
      <c r="I1037" s="16"/>
      <c r="J1037" s="16"/>
      <c r="K1037" s="16"/>
      <c r="L1037" s="16"/>
      <c r="M1037" s="16"/>
      <c r="N1037" s="128"/>
      <c r="O1037" s="16"/>
      <c r="P1037" s="16"/>
      <c r="Q1037" s="94"/>
      <c r="R1037" s="94"/>
      <c r="S1037" s="94"/>
      <c r="T1037" s="94"/>
      <c r="U1037" s="94"/>
      <c r="V1037" s="94"/>
      <c r="W1037" s="94"/>
      <c r="X1037" s="94"/>
      <c r="Y1037" s="94"/>
      <c r="Z1037" s="94"/>
      <c r="AA1037" s="94"/>
      <c r="AB1037" s="94"/>
      <c r="AC1037" s="94"/>
      <c r="AD1037" s="94"/>
      <c r="AE1037" s="94"/>
      <c r="AF1037" s="94"/>
      <c r="AG1037" s="94"/>
      <c r="AH1037" s="94"/>
      <c r="AI1037" s="18"/>
      <c r="AJ1037" s="18"/>
      <c r="AK1037" s="18"/>
      <c r="AL1037" s="18"/>
      <c r="AM1037" s="18"/>
      <c r="AN1037" s="18"/>
    </row>
    <row r="1038" spans="1:40" s="3" customFormat="1" ht="15" customHeight="1">
      <c r="A1038" s="12">
        <f t="shared" si="9"/>
        <v>258</v>
      </c>
      <c r="B1038" s="25"/>
      <c r="C1038" s="23"/>
      <c r="D1038" s="23"/>
      <c r="E1038" s="23"/>
      <c r="F1038" s="16"/>
      <c r="G1038" s="16"/>
      <c r="H1038" s="16"/>
      <c r="I1038" s="16"/>
      <c r="J1038" s="16"/>
      <c r="K1038" s="16"/>
      <c r="L1038" s="16"/>
      <c r="M1038" s="16"/>
      <c r="N1038" s="128"/>
      <c r="O1038" s="16"/>
      <c r="P1038" s="16"/>
      <c r="Q1038" s="94"/>
      <c r="R1038" s="94"/>
      <c r="S1038" s="94"/>
      <c r="T1038" s="94"/>
      <c r="U1038" s="94"/>
      <c r="V1038" s="94"/>
      <c r="W1038" s="94"/>
      <c r="X1038" s="94"/>
      <c r="Y1038" s="94"/>
      <c r="Z1038" s="94"/>
      <c r="AA1038" s="94"/>
      <c r="AB1038" s="94"/>
      <c r="AC1038" s="94"/>
      <c r="AD1038" s="94"/>
      <c r="AE1038" s="94"/>
      <c r="AF1038" s="94"/>
      <c r="AG1038" s="94"/>
      <c r="AH1038" s="94"/>
      <c r="AI1038" s="18"/>
      <c r="AJ1038" s="18"/>
      <c r="AK1038" s="18"/>
      <c r="AL1038" s="18"/>
      <c r="AM1038" s="18"/>
      <c r="AN1038" s="18"/>
    </row>
    <row r="1039" spans="1:40" s="3" customFormat="1" ht="15" customHeight="1">
      <c r="A1039" s="12">
        <f t="shared" si="9"/>
        <v>259</v>
      </c>
      <c r="B1039" s="25"/>
      <c r="C1039" s="23"/>
      <c r="D1039" s="23"/>
      <c r="E1039" s="23"/>
      <c r="F1039" s="16"/>
      <c r="G1039" s="16"/>
      <c r="H1039" s="16"/>
      <c r="I1039" s="16"/>
      <c r="J1039" s="16"/>
      <c r="K1039" s="16"/>
      <c r="L1039" s="16"/>
      <c r="M1039" s="16"/>
      <c r="N1039" s="128"/>
      <c r="O1039" s="16"/>
      <c r="P1039" s="16"/>
      <c r="Q1039" s="94"/>
      <c r="R1039" s="94"/>
      <c r="S1039" s="94"/>
      <c r="T1039" s="94"/>
      <c r="U1039" s="94"/>
      <c r="V1039" s="94"/>
      <c r="W1039" s="94"/>
      <c r="X1039" s="94"/>
      <c r="Y1039" s="94"/>
      <c r="Z1039" s="94"/>
      <c r="AA1039" s="94"/>
      <c r="AB1039" s="94"/>
      <c r="AC1039" s="94"/>
      <c r="AD1039" s="94"/>
      <c r="AE1039" s="94"/>
      <c r="AF1039" s="94"/>
      <c r="AG1039" s="94"/>
      <c r="AH1039" s="94"/>
      <c r="AI1039" s="18"/>
      <c r="AJ1039" s="18"/>
      <c r="AK1039" s="18"/>
      <c r="AL1039" s="18"/>
      <c r="AM1039" s="18"/>
      <c r="AN1039" s="18"/>
    </row>
    <row r="1040" spans="1:40" s="3" customFormat="1" ht="15" customHeight="1">
      <c r="A1040" s="12">
        <f t="shared" si="9"/>
        <v>260</v>
      </c>
      <c r="B1040" s="25"/>
      <c r="C1040" s="23"/>
      <c r="D1040" s="23"/>
      <c r="E1040" s="23"/>
      <c r="F1040" s="16"/>
      <c r="G1040" s="16"/>
      <c r="H1040" s="16"/>
      <c r="I1040" s="16"/>
      <c r="J1040" s="16"/>
      <c r="K1040" s="16"/>
      <c r="L1040" s="16"/>
      <c r="M1040" s="16"/>
      <c r="N1040" s="128"/>
      <c r="O1040" s="16"/>
      <c r="P1040" s="16"/>
      <c r="Q1040" s="94"/>
      <c r="R1040" s="94"/>
      <c r="S1040" s="94"/>
      <c r="T1040" s="94"/>
      <c r="U1040" s="94"/>
      <c r="V1040" s="94"/>
      <c r="W1040" s="94"/>
      <c r="X1040" s="94"/>
      <c r="Y1040" s="94"/>
      <c r="Z1040" s="94"/>
      <c r="AA1040" s="94"/>
      <c r="AB1040" s="94"/>
      <c r="AC1040" s="94"/>
      <c r="AD1040" s="94"/>
      <c r="AE1040" s="94"/>
      <c r="AF1040" s="94"/>
      <c r="AG1040" s="94"/>
      <c r="AH1040" s="94"/>
      <c r="AI1040" s="18"/>
      <c r="AJ1040" s="18"/>
      <c r="AK1040" s="18"/>
      <c r="AL1040" s="18"/>
      <c r="AM1040" s="18"/>
      <c r="AN1040" s="18"/>
    </row>
    <row r="1041" spans="1:46" s="3" customFormat="1" ht="15" customHeight="1">
      <c r="A1041" s="12">
        <f t="shared" si="9"/>
        <v>261</v>
      </c>
      <c r="B1041" s="25"/>
      <c r="C1041" s="23"/>
      <c r="D1041" s="23"/>
      <c r="E1041" s="23"/>
      <c r="F1041" s="16"/>
      <c r="G1041" s="16"/>
      <c r="H1041" s="16"/>
      <c r="I1041" s="16"/>
      <c r="J1041" s="16"/>
      <c r="K1041" s="16"/>
      <c r="L1041" s="16"/>
      <c r="M1041" s="16"/>
      <c r="N1041" s="128"/>
      <c r="O1041" s="16"/>
      <c r="P1041" s="16"/>
      <c r="Q1041" s="94"/>
      <c r="R1041" s="94"/>
      <c r="S1041" s="94"/>
      <c r="T1041" s="94"/>
      <c r="U1041" s="94"/>
      <c r="V1041" s="94"/>
      <c r="W1041" s="94"/>
      <c r="X1041" s="94"/>
      <c r="Y1041" s="94"/>
      <c r="Z1041" s="94"/>
      <c r="AA1041" s="94"/>
      <c r="AB1041" s="94"/>
      <c r="AC1041" s="94"/>
      <c r="AD1041" s="94"/>
      <c r="AE1041" s="94"/>
      <c r="AF1041" s="94"/>
      <c r="AG1041" s="94"/>
      <c r="AH1041" s="94"/>
      <c r="AI1041" s="18"/>
      <c r="AJ1041" s="18"/>
      <c r="AK1041" s="18"/>
      <c r="AL1041" s="18"/>
      <c r="AM1041" s="18"/>
      <c r="AN1041" s="18"/>
    </row>
    <row r="1042" spans="1:46" s="3" customFormat="1" ht="15" customHeight="1">
      <c r="A1042" s="12">
        <f t="shared" si="9"/>
        <v>262</v>
      </c>
      <c r="B1042" s="25"/>
      <c r="C1042" s="23"/>
      <c r="D1042" s="23"/>
      <c r="E1042" s="23"/>
      <c r="F1042" s="16"/>
      <c r="G1042" s="16"/>
      <c r="H1042" s="16"/>
      <c r="I1042" s="16"/>
      <c r="J1042" s="16"/>
      <c r="K1042" s="16"/>
      <c r="L1042" s="16"/>
      <c r="M1042" s="16"/>
      <c r="N1042" s="128"/>
      <c r="O1042" s="16"/>
      <c r="P1042" s="16"/>
      <c r="Q1042" s="94"/>
      <c r="R1042" s="94"/>
      <c r="S1042" s="94"/>
      <c r="T1042" s="94"/>
      <c r="U1042" s="94"/>
      <c r="V1042" s="94"/>
      <c r="W1042" s="94"/>
      <c r="X1042" s="94"/>
      <c r="Y1042" s="94"/>
      <c r="Z1042" s="94"/>
      <c r="AA1042" s="94"/>
      <c r="AB1042" s="94"/>
      <c r="AC1042" s="94"/>
      <c r="AD1042" s="94"/>
      <c r="AE1042" s="94"/>
      <c r="AF1042" s="94"/>
      <c r="AG1042" s="94"/>
      <c r="AH1042" s="94"/>
      <c r="AI1042" s="18"/>
      <c r="AJ1042" s="18"/>
      <c r="AK1042" s="18"/>
      <c r="AL1042" s="18"/>
      <c r="AM1042" s="18"/>
      <c r="AN1042" s="18"/>
    </row>
    <row r="1043" spans="1:46" s="3" customFormat="1" ht="15" customHeight="1">
      <c r="A1043" s="12">
        <f t="shared" si="9"/>
        <v>263</v>
      </c>
      <c r="B1043" s="25"/>
      <c r="C1043" s="23"/>
      <c r="D1043" s="23"/>
      <c r="E1043" s="23"/>
      <c r="F1043" s="16"/>
      <c r="G1043" s="16"/>
      <c r="H1043" s="16"/>
      <c r="I1043" s="16"/>
      <c r="J1043" s="16"/>
      <c r="K1043" s="16"/>
      <c r="L1043" s="16"/>
      <c r="M1043" s="16"/>
      <c r="N1043" s="128"/>
      <c r="O1043" s="16"/>
      <c r="P1043" s="16"/>
      <c r="Q1043" s="94"/>
      <c r="R1043" s="94"/>
      <c r="S1043" s="94"/>
      <c r="T1043" s="94"/>
      <c r="U1043" s="94"/>
      <c r="V1043" s="94"/>
      <c r="W1043" s="94"/>
      <c r="X1043" s="94"/>
      <c r="Y1043" s="94"/>
      <c r="Z1043" s="94"/>
      <c r="AA1043" s="94"/>
      <c r="AB1043" s="94"/>
      <c r="AC1043" s="94"/>
      <c r="AD1043" s="94"/>
      <c r="AE1043" s="94"/>
      <c r="AF1043" s="94"/>
      <c r="AG1043" s="94"/>
      <c r="AH1043" s="94"/>
      <c r="AI1043" s="18"/>
      <c r="AJ1043" s="18"/>
      <c r="AK1043" s="18"/>
      <c r="AL1043" s="18"/>
      <c r="AM1043" s="18"/>
      <c r="AN1043" s="18"/>
    </row>
    <row r="1044" spans="1:46" s="3" customFormat="1" ht="15" customHeight="1">
      <c r="A1044" s="12">
        <f t="shared" si="9"/>
        <v>264</v>
      </c>
      <c r="B1044" s="25"/>
      <c r="C1044" s="23"/>
      <c r="D1044" s="23"/>
      <c r="E1044" s="23"/>
      <c r="F1044" s="16"/>
      <c r="G1044" s="16"/>
      <c r="H1044" s="16"/>
      <c r="I1044" s="16"/>
      <c r="J1044" s="16"/>
      <c r="K1044" s="16"/>
      <c r="L1044" s="16"/>
      <c r="M1044" s="16"/>
      <c r="N1044" s="128"/>
      <c r="O1044" s="16"/>
      <c r="P1044" s="16"/>
      <c r="Q1044" s="94"/>
      <c r="R1044" s="94"/>
      <c r="S1044" s="94"/>
      <c r="T1044" s="94"/>
      <c r="U1044" s="94"/>
      <c r="V1044" s="94"/>
      <c r="W1044" s="94"/>
      <c r="X1044" s="94"/>
      <c r="Y1044" s="94"/>
      <c r="Z1044" s="94"/>
      <c r="AA1044" s="94"/>
      <c r="AB1044" s="94"/>
      <c r="AC1044" s="94"/>
      <c r="AD1044" s="94"/>
      <c r="AE1044" s="94"/>
      <c r="AF1044" s="94"/>
      <c r="AG1044" s="94"/>
      <c r="AH1044" s="94"/>
      <c r="AI1044" s="18"/>
      <c r="AJ1044" s="18"/>
      <c r="AK1044" s="18"/>
      <c r="AL1044" s="18"/>
      <c r="AM1044" s="18"/>
      <c r="AN1044" s="18"/>
    </row>
    <row r="1045" spans="1:46" s="3" customFormat="1" ht="15" customHeight="1">
      <c r="A1045" s="12">
        <f t="shared" si="9"/>
        <v>265</v>
      </c>
      <c r="B1045" s="25"/>
      <c r="C1045" s="23"/>
      <c r="D1045" s="23"/>
      <c r="E1045" s="23"/>
      <c r="F1045" s="16"/>
      <c r="G1045" s="16"/>
      <c r="H1045" s="16"/>
      <c r="I1045" s="16"/>
      <c r="J1045" s="16"/>
      <c r="K1045" s="16"/>
      <c r="L1045" s="16"/>
      <c r="M1045" s="16"/>
      <c r="N1045" s="128"/>
      <c r="O1045" s="16"/>
      <c r="P1045" s="16"/>
      <c r="Q1045" s="94"/>
      <c r="R1045" s="94"/>
      <c r="S1045" s="94"/>
      <c r="T1045" s="94"/>
      <c r="U1045" s="94"/>
      <c r="V1045" s="94"/>
      <c r="W1045" s="94"/>
      <c r="X1045" s="94"/>
      <c r="Y1045" s="94"/>
      <c r="Z1045" s="94"/>
      <c r="AA1045" s="94"/>
      <c r="AB1045" s="94"/>
      <c r="AC1045" s="94"/>
      <c r="AD1045" s="94"/>
      <c r="AE1045" s="94"/>
      <c r="AF1045" s="94"/>
      <c r="AG1045" s="94"/>
      <c r="AH1045" s="94"/>
      <c r="AI1045" s="18"/>
      <c r="AJ1045" s="18"/>
      <c r="AK1045" s="18"/>
      <c r="AL1045" s="18"/>
      <c r="AM1045" s="18"/>
      <c r="AN1045" s="18"/>
    </row>
    <row r="1046" spans="1:46" s="3" customFormat="1" ht="15" customHeight="1">
      <c r="A1046" s="12">
        <f t="shared" si="9"/>
        <v>266</v>
      </c>
      <c r="B1046" s="25"/>
      <c r="C1046" s="33"/>
      <c r="D1046" s="23"/>
      <c r="E1046" s="23"/>
      <c r="F1046" s="29"/>
      <c r="G1046" s="29"/>
      <c r="H1046" s="16"/>
      <c r="I1046" s="16"/>
      <c r="J1046" s="16"/>
      <c r="K1046" s="16"/>
      <c r="L1046" s="16"/>
      <c r="M1046" s="16"/>
      <c r="N1046" s="128"/>
      <c r="O1046" s="16"/>
      <c r="P1046" s="16"/>
      <c r="Q1046" s="94"/>
      <c r="R1046" s="94"/>
      <c r="S1046" s="94"/>
      <c r="T1046" s="94"/>
      <c r="U1046" s="94"/>
      <c r="V1046" s="94"/>
      <c r="W1046" s="94"/>
      <c r="X1046" s="94"/>
      <c r="Y1046" s="94"/>
      <c r="Z1046" s="94"/>
      <c r="AA1046" s="94"/>
      <c r="AB1046" s="94"/>
      <c r="AC1046" s="94"/>
      <c r="AD1046" s="94"/>
      <c r="AE1046" s="94"/>
      <c r="AF1046" s="94"/>
      <c r="AG1046" s="94"/>
      <c r="AH1046" s="94"/>
      <c r="AI1046" s="18"/>
      <c r="AJ1046" s="18"/>
      <c r="AK1046" s="18"/>
      <c r="AL1046" s="18"/>
      <c r="AM1046" s="18"/>
      <c r="AN1046" s="18"/>
    </row>
    <row r="1047" spans="1:46" s="3" customFormat="1">
      <c r="A1047" s="12"/>
      <c r="B1047" s="87"/>
      <c r="C1047"/>
      <c r="D1047" s="87"/>
      <c r="E1047" s="87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M1047" s="91"/>
      <c r="AO1047"/>
      <c r="AP1047"/>
      <c r="AQ1047"/>
      <c r="AR1047"/>
      <c r="AS1047"/>
      <c r="AT1047"/>
    </row>
    <row r="1048" spans="1:46" s="3" customFormat="1">
      <c r="A1048" s="12"/>
      <c r="B1048" s="87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O1048"/>
      <c r="AP1048"/>
      <c r="AQ1048"/>
      <c r="AR1048"/>
      <c r="AS1048"/>
      <c r="AT1048"/>
    </row>
    <row r="1049" spans="1:46" s="3" customFormat="1">
      <c r="A1049" s="12"/>
      <c r="B1049" s="87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O1049"/>
      <c r="AP1049"/>
      <c r="AQ1049"/>
      <c r="AR1049"/>
      <c r="AS1049"/>
      <c r="AT1049"/>
    </row>
    <row r="1050" spans="1:46" s="3" customFormat="1">
      <c r="A1050" s="12"/>
      <c r="B1050" s="87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O1050"/>
      <c r="AP1050"/>
      <c r="AQ1050"/>
      <c r="AR1050"/>
      <c r="AS1050"/>
      <c r="AT1050"/>
    </row>
    <row r="1051" spans="1:46" s="3" customFormat="1">
      <c r="A1051" s="12"/>
      <c r="B1051" s="87"/>
      <c r="F1051" s="13"/>
      <c r="G1051" s="13"/>
      <c r="H1051" s="13"/>
      <c r="I1051" s="13"/>
      <c r="J1051" s="13"/>
      <c r="K1051" s="13"/>
      <c r="L1051" s="13" t="s">
        <v>49</v>
      </c>
      <c r="M1051" s="13"/>
      <c r="N1051" s="13"/>
      <c r="O1051" s="13"/>
      <c r="P1051" s="13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O1051"/>
      <c r="AP1051"/>
      <c r="AQ1051"/>
      <c r="AR1051"/>
      <c r="AS1051"/>
      <c r="AT1051"/>
    </row>
    <row r="1052" spans="1:46" s="3" customFormat="1">
      <c r="A1052" s="12"/>
      <c r="B1052" s="87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O1052"/>
      <c r="AP1052"/>
      <c r="AQ1052"/>
      <c r="AR1052"/>
      <c r="AS1052"/>
      <c r="AT1052"/>
    </row>
    <row r="1053" spans="1:46" s="3" customFormat="1">
      <c r="A1053" s="12"/>
      <c r="B1053" s="87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O1053"/>
      <c r="AP1053"/>
      <c r="AQ1053"/>
      <c r="AR1053"/>
      <c r="AS1053"/>
      <c r="AT1053"/>
    </row>
    <row r="1054" spans="1:46" s="3" customFormat="1">
      <c r="A1054" s="12"/>
      <c r="B1054" s="87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</row>
    <row r="1055" spans="1:46" s="3" customFormat="1">
      <c r="A1055" s="12"/>
      <c r="B1055" s="87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</row>
    <row r="1056" spans="1:46" s="3" customFormat="1">
      <c r="A1056" s="12"/>
      <c r="B1056" s="87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</row>
    <row r="1057" spans="1:34" s="3" customFormat="1">
      <c r="A1057" s="12"/>
      <c r="B1057" s="87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</row>
    <row r="1058" spans="1:34" s="3" customFormat="1">
      <c r="A1058" s="12"/>
      <c r="B1058" s="87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</row>
    <row r="1059" spans="1:34" s="3" customFormat="1">
      <c r="A1059" s="12"/>
      <c r="B1059" s="87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</row>
    <row r="1060" spans="1:34" s="3" customFormat="1">
      <c r="A1060" s="12"/>
      <c r="B1060" s="87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</row>
    <row r="1061" spans="1:34" s="3" customFormat="1">
      <c r="A1061" s="12"/>
      <c r="B1061" s="87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</row>
    <row r="1062" spans="1:34" s="3" customFormat="1">
      <c r="A1062" s="12"/>
      <c r="B1062" s="87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</row>
    <row r="1063" spans="1:34" s="3" customFormat="1">
      <c r="A1063" s="12"/>
      <c r="B1063" s="87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</row>
    <row r="1064" spans="1:34" s="3" customFormat="1">
      <c r="A1064" s="12"/>
      <c r="B1064" s="87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</row>
    <row r="1065" spans="1:34" s="3" customFormat="1">
      <c r="A1065" s="12"/>
      <c r="B1065" s="87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</row>
    <row r="1066" spans="1:34" s="3" customFormat="1">
      <c r="A1066" s="12"/>
      <c r="B1066" s="87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</row>
    <row r="1067" spans="1:34" s="3" customFormat="1">
      <c r="A1067" s="12"/>
      <c r="B1067" s="87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</row>
    <row r="1068" spans="1:34" s="3" customFormat="1">
      <c r="A1068" s="12"/>
      <c r="B1068" s="87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</row>
    <row r="1069" spans="1:34" s="3" customFormat="1">
      <c r="A1069" s="12"/>
      <c r="B1069" s="87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</row>
    <row r="1070" spans="1:34" s="3" customFormat="1">
      <c r="A1070" s="12"/>
      <c r="B1070" s="87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</row>
    <row r="1071" spans="1:34" s="3" customFormat="1">
      <c r="A1071" s="12"/>
      <c r="B1071" s="87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</row>
    <row r="1072" spans="1:34" s="3" customFormat="1">
      <c r="A1072" s="12"/>
      <c r="B1072" s="87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</row>
    <row r="1073" spans="1:34" s="3" customFormat="1">
      <c r="A1073" s="12"/>
      <c r="B1073" s="87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</row>
    <row r="1074" spans="1:34" s="3" customFormat="1">
      <c r="A1074" s="12"/>
      <c r="B1074" s="87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</row>
    <row r="1075" spans="1:34" s="3" customFormat="1">
      <c r="A1075" s="12"/>
      <c r="B1075" s="87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</row>
    <row r="1076" spans="1:34" s="3" customFormat="1">
      <c r="A1076" s="12"/>
      <c r="B1076" s="87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</row>
    <row r="1077" spans="1:34" s="3" customFormat="1">
      <c r="A1077" s="12"/>
      <c r="B1077" s="87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</row>
    <row r="1078" spans="1:34" s="3" customFormat="1">
      <c r="A1078" s="12"/>
      <c r="B1078" s="87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</row>
    <row r="1079" spans="1:34" s="3" customFormat="1">
      <c r="A1079" s="12"/>
      <c r="B1079" s="87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</row>
    <row r="1080" spans="1:34" s="3" customFormat="1">
      <c r="A1080" s="12"/>
      <c r="B1080" s="87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</row>
    <row r="1081" spans="1:34" s="3" customFormat="1">
      <c r="A1081" s="12"/>
      <c r="B1081" s="87"/>
      <c r="F1081" s="13"/>
      <c r="G1081" s="13"/>
      <c r="H1081" s="13"/>
      <c r="I1081" s="13"/>
      <c r="J1081" s="13"/>
      <c r="K1081" s="13"/>
      <c r="L1081" s="13"/>
      <c r="M1081" s="13"/>
      <c r="N1081" s="13"/>
      <c r="O1081" s="13"/>
      <c r="P1081" s="13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</row>
    <row r="1082" spans="1:34" s="3" customFormat="1">
      <c r="A1082" s="12"/>
      <c r="B1082" s="87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  <c r="P1082" s="13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</row>
    <row r="1083" spans="1:34" s="3" customFormat="1">
      <c r="A1083" s="12"/>
      <c r="B1083" s="87"/>
      <c r="F1083" s="13"/>
      <c r="G1083" s="13"/>
      <c r="H1083" s="13"/>
      <c r="I1083" s="13"/>
      <c r="J1083" s="13"/>
      <c r="K1083" s="13"/>
      <c r="L1083" s="13"/>
      <c r="M1083" s="13"/>
      <c r="N1083" s="13"/>
      <c r="O1083" s="13"/>
      <c r="P1083" s="13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</row>
    <row r="1084" spans="1:34" s="3" customFormat="1">
      <c r="A1084" s="12"/>
      <c r="B1084" s="87"/>
      <c r="F1084" s="13"/>
      <c r="G1084" s="13"/>
      <c r="H1084" s="13"/>
      <c r="I1084" s="13"/>
      <c r="J1084" s="13"/>
      <c r="K1084" s="13"/>
      <c r="L1084" s="13"/>
      <c r="M1084" s="13"/>
      <c r="N1084" s="13"/>
      <c r="O1084" s="13"/>
      <c r="P1084" s="13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</row>
    <row r="1085" spans="1:34" s="3" customFormat="1">
      <c r="A1085" s="12"/>
      <c r="B1085" s="87"/>
      <c r="F1085" s="13"/>
      <c r="G1085" s="13"/>
      <c r="H1085" s="13"/>
      <c r="I1085" s="13"/>
      <c r="J1085" s="13"/>
      <c r="K1085" s="13"/>
      <c r="L1085" s="13"/>
      <c r="M1085" s="13"/>
      <c r="N1085" s="13"/>
      <c r="O1085" s="13"/>
      <c r="P1085" s="13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</row>
    <row r="1086" spans="1:34" s="3" customFormat="1">
      <c r="A1086" s="12"/>
      <c r="B1086" s="87"/>
      <c r="F1086" s="13"/>
      <c r="G1086" s="13"/>
      <c r="H1086" s="13"/>
      <c r="I1086" s="13"/>
      <c r="J1086" s="13"/>
      <c r="K1086" s="13"/>
      <c r="L1086" s="13"/>
      <c r="M1086" s="13"/>
      <c r="N1086" s="13"/>
      <c r="O1086" s="13"/>
      <c r="P1086" s="13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</row>
    <row r="1087" spans="1:34" s="3" customFormat="1">
      <c r="A1087" s="12"/>
      <c r="B1087" s="87"/>
      <c r="F1087" s="13"/>
      <c r="G1087" s="13"/>
      <c r="H1087" s="13"/>
      <c r="I1087" s="13"/>
      <c r="J1087" s="13"/>
      <c r="K1087" s="13"/>
      <c r="L1087" s="13"/>
      <c r="M1087" s="13"/>
      <c r="N1087" s="13"/>
      <c r="O1087" s="13"/>
      <c r="P1087" s="13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</row>
    <row r="1088" spans="1:34" s="3" customFormat="1">
      <c r="A1088" s="12"/>
      <c r="B1088" s="87"/>
      <c r="F1088" s="13"/>
      <c r="G1088" s="13"/>
      <c r="H1088" s="13"/>
      <c r="I1088" s="13"/>
      <c r="J1088" s="13"/>
      <c r="K1088" s="13"/>
      <c r="L1088" s="13"/>
      <c r="M1088" s="13"/>
      <c r="N1088" s="13"/>
      <c r="O1088" s="13"/>
      <c r="P1088" s="13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</row>
    <row r="1089" spans="1:34" s="3" customFormat="1">
      <c r="A1089" s="12"/>
      <c r="B1089" s="87"/>
      <c r="F1089" s="13"/>
      <c r="G1089" s="13"/>
      <c r="H1089" s="13"/>
      <c r="I1089" s="13"/>
      <c r="J1089" s="13"/>
      <c r="K1089" s="13"/>
      <c r="L1089" s="13"/>
      <c r="M1089" s="13"/>
      <c r="N1089" s="13"/>
      <c r="O1089" s="13"/>
      <c r="P1089" s="13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</row>
    <row r="1090" spans="1:34" s="3" customFormat="1">
      <c r="A1090" s="12"/>
      <c r="B1090" s="87"/>
      <c r="F1090" s="13"/>
      <c r="G1090" s="13"/>
      <c r="H1090" s="13"/>
      <c r="I1090" s="13"/>
      <c r="J1090" s="13"/>
      <c r="K1090" s="13"/>
      <c r="L1090" s="13"/>
      <c r="M1090" s="13"/>
      <c r="N1090" s="13"/>
      <c r="O1090" s="13"/>
      <c r="P1090" s="13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</row>
    <row r="1091" spans="1:34" s="3" customFormat="1">
      <c r="A1091" s="12"/>
      <c r="B1091" s="87"/>
      <c r="F1091" s="13"/>
      <c r="G1091" s="13"/>
      <c r="H1091" s="13"/>
      <c r="I1091" s="13"/>
      <c r="J1091" s="13"/>
      <c r="K1091" s="13"/>
      <c r="L1091" s="13"/>
      <c r="M1091" s="13"/>
      <c r="N1091" s="13"/>
      <c r="O1091" s="13"/>
      <c r="P1091" s="13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</row>
    <row r="1092" spans="1:34" s="3" customFormat="1">
      <c r="A1092" s="12"/>
      <c r="B1092" s="87"/>
      <c r="F1092" s="13"/>
      <c r="G1092" s="13"/>
      <c r="H1092" s="13"/>
      <c r="I1092" s="13"/>
      <c r="J1092" s="13"/>
      <c r="K1092" s="13"/>
      <c r="L1092" s="13"/>
      <c r="M1092" s="13"/>
      <c r="N1092" s="13"/>
      <c r="O1092" s="13"/>
      <c r="P1092" s="13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</row>
    <row r="1093" spans="1:34" s="3" customFormat="1">
      <c r="A1093" s="12"/>
      <c r="B1093" s="87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  <c r="P1093" s="13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</row>
    <row r="1094" spans="1:34" s="3" customFormat="1">
      <c r="A1094" s="12"/>
      <c r="B1094" s="87"/>
      <c r="F1094" s="13"/>
      <c r="G1094" s="13"/>
      <c r="H1094" s="13"/>
      <c r="I1094" s="13"/>
      <c r="J1094" s="13"/>
      <c r="K1094" s="13"/>
      <c r="L1094" s="13"/>
      <c r="M1094" s="13"/>
      <c r="N1094" s="13"/>
      <c r="O1094" s="13"/>
      <c r="P1094" s="13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</row>
    <row r="1095" spans="1:34" s="3" customFormat="1">
      <c r="A1095" s="12"/>
      <c r="B1095" s="87"/>
      <c r="F1095" s="13"/>
      <c r="G1095" s="13"/>
      <c r="H1095" s="13"/>
      <c r="I1095" s="13"/>
      <c r="J1095" s="13"/>
      <c r="K1095" s="13"/>
      <c r="L1095" s="13"/>
      <c r="M1095" s="13"/>
      <c r="N1095" s="13"/>
      <c r="O1095" s="13"/>
      <c r="P1095" s="13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</row>
    <row r="1096" spans="1:34" s="3" customFormat="1">
      <c r="A1096" s="12"/>
      <c r="B1096" s="87"/>
      <c r="F1096" s="13"/>
      <c r="G1096" s="13"/>
      <c r="H1096" s="13"/>
      <c r="I1096" s="13"/>
      <c r="J1096" s="13"/>
      <c r="K1096" s="13"/>
      <c r="L1096" s="13"/>
      <c r="M1096" s="13"/>
      <c r="N1096" s="13"/>
      <c r="O1096" s="13"/>
      <c r="P1096" s="13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</row>
    <row r="1097" spans="1:34" s="3" customFormat="1">
      <c r="A1097" s="12"/>
      <c r="B1097" s="87"/>
      <c r="F1097" s="13"/>
      <c r="G1097" s="13"/>
      <c r="H1097" s="13"/>
      <c r="I1097" s="13"/>
      <c r="J1097" s="13"/>
      <c r="K1097" s="13"/>
      <c r="L1097" s="13"/>
      <c r="M1097" s="13"/>
      <c r="N1097" s="13"/>
      <c r="O1097" s="13"/>
      <c r="P1097" s="13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</row>
    <row r="1098" spans="1:34" s="3" customFormat="1">
      <c r="A1098" s="12"/>
      <c r="B1098" s="87"/>
      <c r="F1098" s="13"/>
      <c r="G1098" s="13"/>
      <c r="H1098" s="13"/>
      <c r="I1098" s="13"/>
      <c r="J1098" s="13"/>
      <c r="K1098" s="13"/>
      <c r="L1098" s="13"/>
      <c r="M1098" s="13"/>
      <c r="N1098" s="13"/>
      <c r="O1098" s="13"/>
      <c r="P1098" s="13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</row>
    <row r="1099" spans="1:34" s="3" customFormat="1">
      <c r="A1099" s="12"/>
      <c r="B1099" s="87"/>
      <c r="F1099" s="13"/>
      <c r="G1099" s="13"/>
      <c r="H1099" s="13"/>
      <c r="I1099" s="13"/>
      <c r="J1099" s="13"/>
      <c r="K1099" s="13"/>
      <c r="L1099" s="13"/>
      <c r="M1099" s="13"/>
      <c r="N1099" s="13"/>
      <c r="O1099" s="13"/>
      <c r="P1099" s="13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</row>
    <row r="1100" spans="1:34" s="3" customFormat="1">
      <c r="A1100" s="12"/>
      <c r="B1100" s="87"/>
      <c r="F1100" s="13"/>
      <c r="G1100" s="13"/>
      <c r="H1100" s="13"/>
      <c r="I1100" s="13"/>
      <c r="J1100" s="13"/>
      <c r="K1100" s="13"/>
      <c r="L1100" s="13"/>
      <c r="M1100" s="13"/>
      <c r="N1100" s="13"/>
      <c r="O1100" s="13"/>
      <c r="P1100" s="13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</row>
    <row r="1101" spans="1:34" s="3" customFormat="1">
      <c r="A1101" s="12"/>
      <c r="B1101" s="87"/>
      <c r="F1101" s="13"/>
      <c r="G1101" s="13"/>
      <c r="H1101" s="13"/>
      <c r="I1101" s="13"/>
      <c r="J1101" s="13"/>
      <c r="K1101" s="13"/>
      <c r="L1101" s="13"/>
      <c r="M1101" s="13"/>
      <c r="N1101" s="13"/>
      <c r="O1101" s="13"/>
      <c r="P1101" s="13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</row>
    <row r="1102" spans="1:34" s="3" customFormat="1">
      <c r="A1102" s="12"/>
      <c r="B1102" s="87"/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  <c r="P1102" s="13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</row>
    <row r="1103" spans="1:34" s="3" customFormat="1">
      <c r="A1103" s="12"/>
      <c r="B1103" s="87"/>
      <c r="F1103" s="13"/>
      <c r="G1103" s="13"/>
      <c r="H1103" s="13"/>
      <c r="I1103" s="13"/>
      <c r="J1103" s="13"/>
      <c r="K1103" s="13"/>
      <c r="L1103" s="13"/>
      <c r="M1103" s="13"/>
      <c r="N1103" s="13"/>
      <c r="O1103" s="13"/>
      <c r="P1103" s="13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</row>
    <row r="1104" spans="1:34" s="3" customFormat="1">
      <c r="A1104" s="12"/>
      <c r="B1104" s="87"/>
      <c r="F1104" s="13"/>
      <c r="G1104" s="13"/>
      <c r="H1104" s="13"/>
      <c r="I1104" s="13"/>
      <c r="J1104" s="13"/>
      <c r="K1104" s="13"/>
      <c r="L1104" s="13"/>
      <c r="M1104" s="13"/>
      <c r="N1104" s="13"/>
      <c r="O1104" s="13"/>
      <c r="P1104" s="13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</row>
    <row r="1105" spans="1:34" s="3" customFormat="1">
      <c r="A1105" s="12"/>
      <c r="B1105" s="87"/>
      <c r="F1105" s="13"/>
      <c r="G1105" s="13"/>
      <c r="H1105" s="13"/>
      <c r="I1105" s="13"/>
      <c r="J1105" s="13"/>
      <c r="K1105" s="13"/>
      <c r="L1105" s="13"/>
      <c r="M1105" s="13"/>
      <c r="N1105" s="13"/>
      <c r="O1105" s="13"/>
      <c r="P1105" s="13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</row>
    <row r="1106" spans="1:34" s="3" customFormat="1">
      <c r="A1106" s="12"/>
      <c r="B1106" s="87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  <c r="P1106" s="13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</row>
    <row r="1107" spans="1:34" s="3" customFormat="1">
      <c r="A1107" s="12"/>
      <c r="B1107" s="87"/>
      <c r="F1107" s="13"/>
      <c r="G1107" s="13"/>
      <c r="H1107" s="13"/>
      <c r="I1107" s="13"/>
      <c r="J1107" s="13"/>
      <c r="K1107" s="13"/>
      <c r="L1107" s="13"/>
      <c r="M1107" s="13"/>
      <c r="N1107" s="13"/>
      <c r="O1107" s="13"/>
      <c r="P1107" s="13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</row>
    <row r="1108" spans="1:34" s="3" customFormat="1">
      <c r="A1108" s="12"/>
      <c r="B1108" s="87"/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  <c r="P1108" s="13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</row>
    <row r="1109" spans="1:34" s="3" customFormat="1">
      <c r="A1109" s="12"/>
      <c r="B1109" s="87"/>
      <c r="F1109" s="13"/>
      <c r="G1109" s="13"/>
      <c r="H1109" s="13"/>
      <c r="I1109" s="13"/>
      <c r="J1109" s="13"/>
      <c r="K1109" s="13"/>
      <c r="L1109" s="13"/>
      <c r="M1109" s="13"/>
      <c r="N1109" s="13"/>
      <c r="O1109" s="13"/>
      <c r="P1109" s="13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</row>
    <row r="1110" spans="1:34" s="3" customFormat="1">
      <c r="A1110" s="12"/>
      <c r="B1110" s="87"/>
      <c r="F1110" s="13"/>
      <c r="G1110" s="13"/>
      <c r="H1110" s="13"/>
      <c r="I1110" s="13"/>
      <c r="J1110" s="13"/>
      <c r="K1110" s="13"/>
      <c r="L1110" s="13"/>
      <c r="M1110" s="13"/>
      <c r="N1110" s="13"/>
      <c r="O1110" s="13"/>
      <c r="P1110" s="13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</row>
    <row r="1111" spans="1:34" s="3" customFormat="1">
      <c r="A1111" s="12"/>
      <c r="B1111" s="87"/>
      <c r="F1111" s="13"/>
      <c r="G1111" s="13"/>
      <c r="H1111" s="13"/>
      <c r="I1111" s="13"/>
      <c r="J1111" s="13"/>
      <c r="K1111" s="13"/>
      <c r="L1111" s="13"/>
      <c r="M1111" s="13"/>
      <c r="N1111" s="13"/>
      <c r="O1111" s="13"/>
      <c r="P1111" s="13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</row>
    <row r="1112" spans="1:34" s="3" customFormat="1">
      <c r="A1112" s="12"/>
      <c r="B1112" s="87"/>
      <c r="F1112" s="13"/>
      <c r="G1112" s="13"/>
      <c r="H1112" s="13"/>
      <c r="I1112" s="13"/>
      <c r="J1112" s="13"/>
      <c r="K1112" s="13"/>
      <c r="L1112" s="13"/>
      <c r="M1112" s="13"/>
      <c r="N1112" s="13"/>
      <c r="O1112" s="13"/>
      <c r="P1112" s="13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</row>
    <row r="1113" spans="1:34" s="3" customFormat="1">
      <c r="A1113" s="12"/>
      <c r="B1113" s="87"/>
      <c r="F1113" s="13"/>
      <c r="G1113" s="13"/>
      <c r="H1113" s="13"/>
      <c r="I1113" s="13"/>
      <c r="J1113" s="13"/>
      <c r="K1113" s="13"/>
      <c r="L1113" s="13"/>
      <c r="M1113" s="13"/>
      <c r="N1113" s="13"/>
      <c r="O1113" s="13"/>
      <c r="P1113" s="13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</row>
    <row r="1114" spans="1:34" s="3" customFormat="1">
      <c r="A1114" s="12"/>
      <c r="B1114" s="87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  <c r="P1114" s="13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</row>
    <row r="1115" spans="1:34" s="3" customFormat="1">
      <c r="A1115" s="12"/>
      <c r="B1115" s="87"/>
      <c r="F1115" s="13"/>
      <c r="G1115" s="13"/>
      <c r="H1115" s="13"/>
      <c r="I1115" s="13"/>
      <c r="J1115" s="13"/>
      <c r="K1115" s="13"/>
      <c r="L1115" s="13"/>
      <c r="M1115" s="13"/>
      <c r="N1115" s="13"/>
      <c r="O1115" s="13"/>
      <c r="P1115" s="13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</row>
    <row r="1116" spans="1:34">
      <c r="B1116" s="87"/>
      <c r="C1116" s="3"/>
      <c r="D1116" s="3"/>
      <c r="E1116" s="3"/>
      <c r="F1116" s="13"/>
      <c r="G1116" s="13"/>
      <c r="H1116" s="13"/>
      <c r="I1116" s="13"/>
      <c r="J1116" s="13"/>
      <c r="K1116" s="13"/>
      <c r="L1116" s="13"/>
      <c r="M1116" s="13"/>
      <c r="N1116" s="13"/>
      <c r="O1116" s="13"/>
      <c r="P1116" s="13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</row>
    <row r="1048134" spans="6:16">
      <c r="F1048134" s="5"/>
      <c r="G1048134" s="5"/>
      <c r="K1048134" s="5"/>
      <c r="L1048134" s="5"/>
      <c r="M1048134" s="5"/>
      <c r="N1048134" s="5"/>
      <c r="O1048134" s="5"/>
      <c r="P1048134" s="5"/>
    </row>
  </sheetData>
  <sheetProtection formatCells="0" sort="0" autoFilter="0" pivotTables="0"/>
  <protectedRanges>
    <protectedRange sqref="AE5:AF5 AH5:XFD5" name="Filtro"/>
    <protectedRange sqref="B707:C711 B797 C983:C986 B495:E519 B934 C675:C678 C685:C686 C653:C658 B966:E973 E578:E590 B434:E486 B822:C825 C826 B935:C938 B646:C652 B571:D577 C712 B784:C786 B942 C660:C670 C681:C683 B653:B671 B688:C693 B987:C990 B805:C808 C566:D570 B605:C611 C991 B581:D603 B863:C863 B712:B713 B946:B951 B939:E941 B831:B862 B185:C186 B373:C374 B694:B706 B673:B679 B681:B686 B898:C933 B999:B1006 E593:E603 P277:P280 B546:D558 B1025:C1025 B559:B566 C559:D564 B809 B943:E945 D942:E942 D906:E938 D612:E612 D605:E610 B869:M897 B1015:M1015 B810:M814 B160:I161 E546:M557 F966:M982 F434:M519 E1025:M1025 F593:M611 B613:M645 B952:M958 F906:M945 B241:J241 F581:M590 J612:M612 K805:M809 B1047:P1048576 B798:M800 C659:M659 B522:M544 B1:P1 K591:M592 B787:M796 B803:M804 B821:M821 P160:P161 M241 M245:M250 P241 P245:P250 B245:J246 B247:I250 B273:I274 P273:P274 M273:M274 M277:M280 B277:I280 M285 B285:I285 P285 B301:I304 M301:M304 M296 M298:M299 P301:P304 J247:J260 B162:C173 B329:B330 B316 B384:I384 M384 P144 B144:E145 B333:B334 B367:B372 B385:D385 D286:D287 B286:B288 B397:D397 B403:B404 B398 B386:B396 O869:P897 O1015:P1015 O546:P557 O966:P982 O434:P519 O1025:P1025 O952:P958 O906:P945 O798:P800 O659:P659 O522:P544 O581:P645 O787:P796 O803:P814 O821:P821 O384:P384" name="Datos"/>
    <protectedRange sqref="B545:M545 O545:AH545" name="Datos_2"/>
    <protectedRange sqref="B241" name="Datos_5"/>
    <protectedRange sqref="C487:E489 B492:E494" name="Datos_54"/>
    <protectedRange sqref="B520:M521 O520:P521" name="Datos_7"/>
    <protectedRange sqref="Q520:AH521" name="DC3_4"/>
    <protectedRange sqref="B604:E604" name="Datos_99_1"/>
    <protectedRange sqref="B826:B830" name="Datos_99_3"/>
    <protectedRange sqref="B567" name="Datos_99_4"/>
    <protectedRange sqref="B569" name="Datos_99_6"/>
    <protectedRange sqref="B570" name="Datos_99_7"/>
    <protectedRange sqref="J559:J566 E558:G561 H559:I561 H558:M558 K559:M561 O558:P561" name="Datos_1_9"/>
    <protectedRange sqref="E566:E576 F566:F573 H564:I564 E564:F564 E562:I563 G566:I576 K562:M566 J567:M576 O562:P576" name="Datos_1_10"/>
    <protectedRange sqref="F574:F576" name="Datos_2_3"/>
    <protectedRange sqref="G564:G565 H565:I565 C565:F565 K565:M565 O565:P565" name="Datos_1_11"/>
    <protectedRange sqref="A3 A4:AN4" name="Datos_9"/>
    <protectedRange sqref="B5" name="Datos_14"/>
    <protectedRange sqref="J5 E5:G5" name="Datos_15"/>
    <protectedRange sqref="H5:I5" name="Filtro_1_1"/>
    <protectedRange sqref="H5:I5" name="Datos_21"/>
    <protectedRange sqref="E591:J592" name="Datos_1_4"/>
    <protectedRange sqref="D822:M826 O822:P826" name="Datos_25"/>
    <protectedRange sqref="B864:C865 B866:M868 O866:P868" name="Datos_14_1"/>
    <protectedRange sqref="AD865:AD866 AD868" name="DC3_10"/>
    <protectedRange sqref="D646:M658 O646:P658" name="Datos_23"/>
    <protectedRange sqref="O660:O661 D660:D661 E661:J661" name="Datos_29"/>
    <protectedRange sqref="C370:C372" name="Datos_31"/>
    <protectedRange sqref="B997:C998" name="Datos_27"/>
    <protectedRange sqref="D784:M786 O784:P786" name="Datos_41"/>
    <protectedRange sqref="F682:G686 E676:E678 D675:D679 H686:J686 O662:O671 E663:J671 O673:O679 O681:O686 D688:D693 O688:O693 D662:D671 H682:J684 D681:E686 E689:J693 D673:J674" name="Datos_33"/>
    <protectedRange sqref="Q686:AC686 AE686:AH686" name="Datos_34"/>
    <protectedRange sqref="D783:M783 O783:P783" name="Datos_38"/>
    <protectedRange sqref="B88:I91 M88:M91 P88:P91" name="Datos_39"/>
    <protectedRange sqref="P162:P173 D162:I173 M160:M173 J184:J189" name="Datos_43"/>
    <protectedRange sqref="C694 C696:C706" name="Datos_44"/>
    <protectedRange sqref="C695" name="Datos_3_2"/>
    <protectedRange sqref="D706:E706 G706 D694:M695 O694:P695" name="Datos_45"/>
    <protectedRange sqref="G706 E706" name="Datos_1_2_2"/>
    <protectedRange sqref="B768:C771" name="Datos_2_9"/>
    <protectedRange sqref="D863:M865 O863:P865" name="Datos_47"/>
    <protectedRange sqref="B960:M962 O960:P962" name="Datos_17"/>
    <protectedRange sqref="G779:G782 D779:E782" name="Datos_2_11"/>
    <protectedRange sqref="E779:E782 G779:G782" name="Datos_1_2_1_1"/>
    <protectedRange sqref="D983:M989 O983:P989" name="Datos_58"/>
    <protectedRange sqref="Q685:AC685 AE685:AH685" name="Datos_34_1"/>
    <protectedRange sqref="C942" name="Datos_18"/>
    <protectedRange sqref="B714:C719 B738:C745" name="Datos_2_1_4"/>
    <protectedRange sqref="E702:E705 D696:D705 G703:G705 E696:M700 O696:P700" name="Datos_36"/>
    <protectedRange sqref="G701:G705 E701:E705 F701 H701:H702" name="Datos_1_2_3"/>
    <protectedRange sqref="B184:C184" name="Datos_48"/>
    <protectedRange sqref="D184:I186 M184:M186 P184:P186" name="Datos_43_1_3"/>
    <protectedRange sqref="D740:M741 O740:P741" name="Datos_49_1"/>
    <protectedRange sqref="G742:G745 E707:E708 D707:D709 D742:E745 G707:G708 D710:M711 J739:M739 O710:P711 O739:P739" name="Datos_2_13_1"/>
    <protectedRange sqref="G742:G745 E707:E709 G707:G709 E742:E745 F709 H709:M709 O709:P709" name="Datos_1_2_1_4_1"/>
    <protectedRange sqref="G746:G750 G766:G778 D766:E778 D746:E750" name="Datos_2_1_5_1"/>
    <protectedRange sqref="E746:E750 G746:G750 G766:G778 E766:E778" name="Datos_1_2_1_1_3_1"/>
    <protectedRange sqref="G720:G723 G737 D737:E737 D720:E723" name="Datos_2_1_5_2"/>
    <protectedRange sqref="E720:E723 G720:G723 E737 G737" name="Datos_1_2_1_1_3_2"/>
    <protectedRange sqref="C720:C723 C737" name="Datos_2_1_3"/>
    <protectedRange sqref="B815:C817 B818:M820 K815:M817 O815:P820" name="Datos_49"/>
    <protectedRange sqref="E370:I371 D372:J372 D373:I373 P370:P374 M370:M374 D374:J374 J376 J378 J380" name="Datos_53"/>
    <protectedRange sqref="B672" name="Datos_22"/>
    <protectedRange sqref="C672" name="Datos_48_1"/>
    <protectedRange sqref="O672 D672:J672" name="Datos_33_1"/>
    <protectedRange sqref="B680" name="Datos_57"/>
    <protectedRange sqref="C680" name="Datos_48_2"/>
    <protectedRange sqref="O680 D680:E680" name="Datos_33_1_1"/>
    <protectedRange sqref="B687" name="Datos_59"/>
    <protectedRange sqref="C687" name="Datos_48_3"/>
    <protectedRange sqref="O687 D687:G687" name="Datos_33_1_2"/>
    <protectedRange sqref="D898" name="Datos_37"/>
    <protectedRange sqref="D899:I900" name="Datos_61"/>
    <protectedRange sqref="D901:I905" name="Datos_62"/>
    <protectedRange sqref="L1000:M1006 O1000:O1006" name="Datos_2_3_3"/>
    <protectedRange sqref="K1000:K1006" name="Datos_3_1_6"/>
    <protectedRange sqref="D1002 D1000 C999:C1004" name="Datos_66"/>
    <protectedRange sqref="C1005:D1006" name="Datos_2_10"/>
    <protectedRange sqref="E1000:J1000" name="Datos_3_5"/>
    <protectedRange sqref="I1005:I1006 F1005:F1006 G1001:G1006" name="Datos_8_2"/>
    <protectedRange sqref="G751:G765 D751:E765" name="Datos_2_1_5_3"/>
    <protectedRange sqref="E751:E765 G751:G765" name="Datos_1_2_1_1_3"/>
    <protectedRange sqref="C751:C765" name="Datos_2_1_3_1"/>
    <protectedRange sqref="G724:G725 G729:G736 D724:E725 D729:E736" name="Datos_2_1_5_4"/>
    <protectedRange sqref="G724:G725 G729:G736 E729:E736 E724:E725" name="Datos_1_2_1_1_3_3"/>
    <protectedRange sqref="C729:C736 C724:C725" name="Datos_2_1_3_2"/>
    <protectedRange sqref="G726:G728 D726:E728" name="Datos_2_1_5_5"/>
    <protectedRange sqref="E726:E728 G726:G728" name="Datos_1_2_1_1_3_4"/>
    <protectedRange sqref="C726:C728" name="Datos_2_1_3_3"/>
    <protectedRange sqref="B1014:I1014 B1007:I1012 L1014:M1014 L1007:M1012 O1014:P1014 O1007:P1012" name="Datos_70"/>
    <protectedRange sqref="G1016:G1017 D1016:E1017" name="Datos_2_1_5_6"/>
    <protectedRange sqref="E1016:E1017 G1016:G1017" name="Datos_1_2_1_1_3_5"/>
    <protectedRange sqref="C1016:C1017" name="Datos_2_1_3_4"/>
    <protectedRange sqref="B1013:C1013" name="Datos_72"/>
    <protectedRange sqref="D1013" name="Datos_73"/>
    <protectedRange sqref="G1018:G1020 D1018:E1020" name="Datos_2_1_5_7"/>
    <protectedRange sqref="E1018:E1020 G1018:G1020" name="Datos_1_2_1_1_3_6"/>
    <protectedRange sqref="C1018:C1020" name="Datos_2_1_3_5"/>
    <protectedRange sqref="G1021 D1021:E1021" name="Datos_2_1_5_8"/>
    <protectedRange sqref="E1021 G1021" name="Datos_1_2_1_1_3_7"/>
    <protectedRange sqref="C1021" name="Datos_2_1_3_6"/>
    <protectedRange sqref="G1022 D1022:E1022" name="Datos_2_1_5_9"/>
    <protectedRange sqref="E1022 G1022" name="Datos_1_2_1_1_3_8"/>
    <protectedRange sqref="C1022" name="Datos_2_1_3_7"/>
    <protectedRange sqref="G1023:G1024 D1023:E1024" name="Datos_2_1_5_10"/>
    <protectedRange sqref="E1023:E1024 G1023:G1024" name="Datos_1_2_1_1_3_9"/>
    <protectedRange sqref="C1023:C1024" name="Datos_2_1_3_8"/>
    <protectedRange sqref="F997 O997:P998 D997 D998:F998 G997:G998 K997:M999" name="Datos_27_1"/>
    <protectedRange sqref="E991:E992 H990:M992" name="Datos_58_2"/>
    <protectedRange sqref="O999" name="Datos_2_3_3_1"/>
    <protectedRange sqref="C1026" name="Datos_2_5"/>
    <protectedRange sqref="O1026 H1026:J1026 D1026:F1026" name="Datos_2_13"/>
    <protectedRange sqref="B1027:C1027 B1034:C1034 B1028:G1033 B1035:G1042 J1035:M1042 J1028:M1033 O1035:P1042 O1028:P1033" name="Datos_74"/>
    <protectedRange sqref="H1028:I1042 D1034:G1034 D1027:M1027 J1034:M1034 O1027:P1027 O1034:P1034" name="Datos_41_1"/>
    <protectedRange sqref="B1043" name="Datos_75"/>
    <protectedRange sqref="C1043:M1043 O1043:P1043" name="Datos_2_8_3"/>
    <protectedRange sqref="B1044:C1046" name="Datos_80"/>
    <protectedRange sqref="D1044:G1046 J1044:M1046 O1044:P1046" name="Datos_74_1"/>
    <protectedRange sqref="H1044:I1046" name="Datos_41_1_1"/>
    <protectedRange sqref="J9:J12 J7" name="Datos_2_8_4"/>
    <protectedRange sqref="J8" name="Datos_2_8_2_1"/>
    <protectedRange sqref="B7:B12 D7:D12" name="Datos_10"/>
    <protectedRange sqref="C7:C12 E7:G12 P7:P12" name="Datos_2_8_6"/>
    <protectedRange sqref="B33 B36:B39" name="Datos_4"/>
    <protectedRange sqref="F37:I37 G33 G38:I38 C36:E39 C33:E33 G36:I36 M36:M39 P36:P39 J33:J39 M33 P33 F39:I39" name="Datos_2_8_7"/>
    <protectedRange sqref="F33" name="Datos_53_2"/>
    <protectedRange sqref="F36" name="Datos_53_5"/>
    <protectedRange sqref="F38" name="Datos_53_6"/>
    <protectedRange sqref="H33" name="Datos_1_4_3_1"/>
    <protectedRange sqref="I33" name="Datos_1_5_2_1"/>
    <protectedRange sqref="B40:D40 B41:B48 D41:D48" name="Datos_12"/>
    <protectedRange sqref="C41:C47 M43:M48 M41 P41:P48 E41:I48" name="Datos_2_8_8"/>
    <protectedRange sqref="B49:C49 B51:C67 B68:B81" name="Datos_13"/>
    <protectedRange sqref="D49:D67 E58 E60 E63:E64 E66 M49:M52 M54:M67" name="Datos_32_1"/>
    <protectedRange sqref="E49:G49 H49:H67" name="Datos_2_12_1_1"/>
    <protectedRange sqref="B82:C82 M83:M87 J82 B83:J87 P83:P87" name="Datos_24"/>
    <protectedRange sqref="D82:I82 M82 P82" name="Datos_2_2"/>
    <protectedRange sqref="J88:J91" name="Datos_2_2_1"/>
    <protectedRange sqref="B92" name="Datos_60"/>
    <protectedRange sqref="C92:F92 M92" name="Datos_2_8_9"/>
    <protectedRange sqref="D101 B99:D100 B101" name="Datos_63"/>
    <protectedRange sqref="F101 P100:P101 C101" name="Datos_2_8_10"/>
    <protectedRange sqref="C118 B112:C114 B115:B118 C127:F127 M136:M137 M159 B106:C110 B104:B105 F112:F114 F104:F110 M106 M108 M114 M112 M147:M148 J104:J116 C123:E126 P104:P110 P112:P114 C120:C122 B120:B132 C128:E132 B133:E143 B158:E159 B146:E156" name="Datos_65"/>
    <protectedRange sqref="B111:C111 F111 M111 P111" name="Datos_4_3"/>
    <protectedRange sqref="T111 X111:AF111" name="DC3_1_1"/>
    <protectedRange sqref="F117 F120:F122" name="Datos_2_8_11"/>
    <protectedRange sqref="F123" name="Datos_2_8_2_2"/>
    <protectedRange sqref="F124:F125" name="Datos_2_8_4_1"/>
    <protectedRange sqref="F126" name="Datos_2_8_2_1_1"/>
    <protectedRange sqref="F128" name="Datos_2_8_2_2_1"/>
    <protectedRange sqref="F129:F131" name="Datos_2_8_5_1"/>
    <protectedRange sqref="F132" name="Datos_2_8_7_1"/>
    <protectedRange sqref="F133" name="Datos_2_8_8_1"/>
    <protectedRange sqref="F134:F135" name="Datos_2_8_9_1"/>
    <protectedRange sqref="F136" name="Datos_2_8_11_1"/>
    <protectedRange sqref="F137" name="Datos_2_8_12"/>
    <protectedRange sqref="F138:F139" name="Datos_2_8_13"/>
    <protectedRange sqref="F140" name="Datos_2_8_14"/>
    <protectedRange sqref="F141" name="Datos_2_8_15"/>
    <protectedRange sqref="F142" name="Datos_2_8_16"/>
    <protectedRange sqref="F143 F146:F147" name="Datos_2_8_17"/>
    <protectedRange sqref="F148:F149" name="Datos_2_8_18"/>
    <protectedRange sqref="F150" name="Datos_2_8_21"/>
    <protectedRange sqref="F151" name="Datos_2_8_22"/>
    <protectedRange sqref="F152" name="Datos_2_8_23"/>
    <protectedRange sqref="F153" name="Datos_2_8_24"/>
    <protectedRange sqref="F154:F156" name="Datos_2_8_25"/>
    <protectedRange sqref="F158:F159" name="Datos_2_8_26"/>
    <protectedRange sqref="H117:I117 H120:I122" name="Datos_2_8_27"/>
    <protectedRange sqref="H123" name="Datos_2_8_30"/>
    <protectedRange sqref="I123" name="Datos_2_8_31"/>
    <protectedRange sqref="H124:I125" name="Datos_2_8_34"/>
    <protectedRange sqref="H126" name="Datos_2_8_2_3"/>
    <protectedRange sqref="I126" name="Datos_2_8_2_4"/>
    <protectedRange sqref="I127" name="Datos_2_8_35"/>
    <protectedRange sqref="H129:I131" name="Datos_2_8_36"/>
    <protectedRange sqref="H128:I128" name="Datos_2_8_2_5"/>
    <protectedRange sqref="H132" name="Datos_2_8_39"/>
    <protectedRange sqref="I132" name="Datos_2_8_40"/>
    <protectedRange sqref="H133" name="Datos_2_8_41"/>
    <protectedRange sqref="I133" name="Datos_2_8_42"/>
    <protectedRange sqref="H134:I135" name="Datos_2_8_43"/>
    <protectedRange sqref="H136" name="Datos_2_8_46"/>
    <protectedRange sqref="I136" name="Datos_2_8_47"/>
    <protectedRange sqref="H137" name="Datos_2_8_48"/>
    <protectedRange sqref="I137" name="Datos_2_8_49"/>
    <protectedRange sqref="H138:I139" name="Datos_2_8_50"/>
    <protectedRange sqref="H140" name="Datos_2_8_51"/>
    <protectedRange sqref="I140" name="Datos_2_8_52"/>
    <protectedRange sqref="H141" name="Datos_2_8_53"/>
    <protectedRange sqref="I141" name="Datos_2_8_54"/>
    <protectedRange sqref="H142" name="Datos_2_8_55"/>
    <protectedRange sqref="I142" name="Datos_2_8_56"/>
    <protectedRange sqref="H143:I143 H146:I147" name="Datos_2_8_57"/>
    <protectedRange sqref="H148:I149" name="Datos_2_8_58"/>
    <protectedRange sqref="H150" name="Datos_2_8_63"/>
    <protectedRange sqref="I150" name="Datos_2_8_64"/>
    <protectedRange sqref="H151" name="Datos_2_8_65"/>
    <protectedRange sqref="I151" name="Datos_2_8_66"/>
    <protectedRange sqref="H152" name="Datos_2_8_67"/>
    <protectedRange sqref="I152" name="Datos_2_8_68"/>
    <protectedRange sqref="H153:I156" name="Datos_2_8_69"/>
    <protectedRange sqref="H158:I159" name="Datos_2_8_70"/>
    <protectedRange sqref="AJ117:AJ122" name="ExamenMedico"/>
    <protectedRange sqref="AJ123" name="ExamenMedico_2"/>
    <protectedRange sqref="AJ124:AJ125" name="ExamenMedico_3"/>
    <protectedRange sqref="AJ126:AJ127" name="ExamenMedico_5"/>
    <protectedRange sqref="AJ128" name="ExamenMedico_6"/>
    <protectedRange sqref="AJ129:AJ131" name="ExamenMedico_7"/>
    <protectedRange sqref="AJ132" name="ExamenMedico_9"/>
    <protectedRange sqref="AJ133" name="ExamenMedico_10"/>
    <protectedRange sqref="AJ134:AJ135" name="ExamenMedico_11"/>
    <protectedRange sqref="AJ138:AJ140" name="ExamenMedico_12"/>
    <protectedRange sqref="AJ141:AJ143 AJ146" name="ExamenMedico_13"/>
    <protectedRange sqref="AJ149" name="ExamenMedico_14"/>
    <protectedRange sqref="AJ150" name="ExamenMedico_15"/>
    <protectedRange sqref="AJ151" name="ExamenMedico_16"/>
    <protectedRange sqref="AJ152" name="ExamenMedico_17"/>
    <protectedRange sqref="AJ153" name="ExamenMedico_19"/>
    <protectedRange sqref="AJ154" name="ExamenMedico_20"/>
    <protectedRange sqref="AJ155" name="ExamenMedico_21"/>
    <protectedRange sqref="AJ156:AJ157" name="ExamenMedico_22"/>
    <protectedRange sqref="AJ158" name="ExamenMedico_23"/>
    <protectedRange sqref="C104:C105" name="Datos_2_8_71"/>
    <protectedRange sqref="H104:H116" name="Datos_2_8_72"/>
    <protectedRange sqref="I104:I116" name="Datos_2_8_2_6"/>
    <protectedRange sqref="M104:M105 M107 M110 M113 M116" name="induccion"/>
    <protectedRange sqref="M118" name="induccion_1"/>
    <protectedRange sqref="M120:M122" name="induccion_2"/>
    <protectedRange sqref="M123" name="induccion_4"/>
    <protectedRange sqref="M124:M125" name="induccion_5"/>
    <protectedRange sqref="M126:M127" name="induccion_7"/>
    <protectedRange sqref="M128:M131" name="induccion_8"/>
    <protectedRange sqref="M132" name="induccion_10"/>
    <protectedRange sqref="M133" name="induccion_11"/>
    <protectedRange sqref="M134:M135" name="induccion_12"/>
    <protectedRange sqref="M138:M140" name="induccion_13"/>
    <protectedRange sqref="M141:M143" name="induccion_14"/>
    <protectedRange sqref="M146" name="induccion_15"/>
    <protectedRange sqref="M149" name="induccion_16"/>
    <protectedRange sqref="M150" name="induccion_17"/>
    <protectedRange sqref="M152" name="induccion_19"/>
    <protectedRange sqref="M153" name="induccion_21"/>
    <protectedRange sqref="M154" name="induccion_22"/>
    <protectedRange sqref="M155:M156" name="induccion_23"/>
    <protectedRange sqref="M158" name="induccion_25"/>
    <protectedRange sqref="AO49 AO51:AO67 AO82:AO83" name="Datos_28"/>
    <protectedRange sqref="C68:C69" name="Datos_46"/>
    <protectedRange sqref="D68:D69 E68 M68:M69" name="Datos_32_4"/>
    <protectedRange sqref="H68:H69" name="Datos_2_12_1_3"/>
    <protectedRange sqref="P49:P52 P54:P69" name="Datos_32_5"/>
    <protectedRange sqref="AJ189 AL189" name="Filtro_7"/>
    <protectedRange sqref="B187:D187 B188" name="Datos_64"/>
    <protectedRange sqref="G189 D189 C188:F188 P188:P189 M189" name="Datos_2_8_73"/>
    <protectedRange sqref="C70" name="Datos_67"/>
    <protectedRange sqref="D70:E70 M70 P70" name="Datos_32_3"/>
    <protectedRange sqref="H70" name="Datos_2_12_1_4"/>
    <protectedRange sqref="AJ192 AL192" name="Filtro_8"/>
    <protectedRange sqref="B190:D190 B193 B191" name="Datos_76"/>
    <protectedRange sqref="G192:G193 C193 D192:D193 E193:F193 C191:F191 H193:I193 P191:P193 M192:M193" name="Datos_2_8_76"/>
    <protectedRange sqref="C71" name="Datos_78"/>
    <protectedRange sqref="D71 M71 P71" name="Datos_32_7"/>
    <protectedRange sqref="H71" name="Datos_2_12_1_6"/>
    <protectedRange sqref="B93" name="Datos_56"/>
    <protectedRange sqref="C93:G93 M93 P93" name="Datos_2_8_77"/>
    <protectedRange sqref="B204" name="Datos_77"/>
    <protectedRange sqref="AJ211" name="Filtro_9"/>
    <protectedRange sqref="B209:D209 B210:B215" name="Datos_79"/>
    <protectedRange sqref="C212:C215 E213:G215 C210:F210 P210:P215 H215:J215 D211:D215 F212 M215" name="Datos_2_8_80"/>
    <protectedRange sqref="C72" name="Datos_81"/>
    <protectedRange sqref="M72 D72:E72 P72" name="Datos_32_6"/>
    <protectedRange sqref="H72" name="Datos_2_12_1_5"/>
    <protectedRange sqref="B34" name="Datos_82"/>
    <protectedRange sqref="G34 C34:E34 M34 P34" name="Datos_2_8_81"/>
    <protectedRange sqref="F34" name="Datos_53_2_1"/>
    <protectedRange sqref="H34" name="Datos_1_4_3_1_1"/>
    <protectedRange sqref="I34" name="Datos_1_5_2_1_1"/>
    <protectedRange sqref="B35" name="Datos_83"/>
    <protectedRange sqref="C35:E35 G35:I35 M35 P35" name="Datos_2_8_82"/>
    <protectedRange sqref="F35" name="Datos_53_4_1"/>
    <protectedRange sqref="C216:D216 D222 B216:B237" name="Datos_84"/>
    <protectedRange sqref="C217:F217 C218:E218 C219:F221 C222 F222 P232:P237 C223:F237" name="Datos_2_8_83"/>
    <protectedRange sqref="AJ244" name="Filtro_10"/>
    <protectedRange sqref="B242:D242 B243" name="Datos_88"/>
    <protectedRange sqref="G244 D244 C243:F243 J243 P243:P244 M244" name="Datos_2_8_87"/>
    <protectedRange sqref="C73:C75" name="Datos_89"/>
    <protectedRange sqref="D73:E75 M73:M75 P73:P75" name="Datos_32_8"/>
    <protectedRange sqref="H73:H75" name="Datos_2_12_1_7"/>
    <protectedRange sqref="C76" name="Datos_87"/>
    <protectedRange sqref="M76 D76:E76 P76" name="Datos_32_9"/>
    <protectedRange sqref="H76" name="Datos_2_12_1_8"/>
    <protectedRange sqref="AJ253 AL253" name="Filtro_11"/>
    <protectedRange sqref="B251 B252:C252 E252 D251:D252 F251:I252 M251:M260 B253:I260" name="Datos_90"/>
    <protectedRange sqref="AL263" name="Filtro_12"/>
    <protectedRange sqref="B261:D261 B262" name="Datos_91"/>
    <protectedRange sqref="G263 D263 C262:F262 P262:P263" name="Datos_2_8_88"/>
    <protectedRange sqref="C77" name="Datos_92"/>
    <protectedRange sqref="D77:E77 M77 P77" name="Datos_32_10"/>
    <protectedRange sqref="H77" name="Datos_2_12_1_9"/>
    <protectedRange sqref="C78:C79" name="Datos_94"/>
    <protectedRange sqref="D78:E79 M78:M79 P78:P79" name="Datos_32_11"/>
    <protectedRange sqref="H78:H79" name="Datos_2_12_1_10"/>
    <protectedRange sqref="B119:C119" name="Datos_93"/>
    <protectedRange sqref="H119:I119" name="Datos_2_8_27_1"/>
    <protectedRange sqref="M119" name="induccion_1_1"/>
    <protectedRange sqref="B157:E157" name="Datos_95"/>
    <protectedRange sqref="F157" name="Datos_2_8_25_1"/>
    <protectedRange sqref="H157:I157" name="Datos_2_8_69_1"/>
    <protectedRange sqref="M157" name="induccion_24_1"/>
    <protectedRange sqref="AJ266" name="Filtro_13"/>
    <protectedRange sqref="B264:D264 B265" name="Datos_96"/>
    <protectedRange sqref="G266 D266 C265:F265 P265:P266 M266" name="Datos_2_8_89"/>
    <protectedRange sqref="G94 C94:E94 M94 P94" name="Datos_2_8_5_4"/>
    <protectedRange sqref="AJ269 AL269" name="Filtro_14"/>
    <protectedRange sqref="B267:D267 B270:B272 B268" name="Datos_97"/>
    <protectedRange sqref="G269:G272 C270:C272 D269:D272 E270:F272 C268:F268 P268:P272 M269:M272 H270:I272" name="Datos_2_8_91"/>
    <protectedRange sqref="B96:B97" name="Datos_98"/>
    <protectedRange sqref="P95:P97 C95:C97 F95:H97 M95:M97" name="Datos_2_8_92"/>
    <protectedRange sqref="D95:E97" name="Datos_2_8_5_5"/>
    <protectedRange sqref="B275:B276" name="Datos_6_1"/>
    <protectedRange sqref="P275:P276 C275:I276" name="Datos_2_8_1_2"/>
    <protectedRange sqref="M275:M276" name="Datos_11_4"/>
    <protectedRange sqref="AJ176" name="Filtro_15"/>
    <protectedRange sqref="B174:D174 B177:B183 B175" name="Datos_99"/>
    <protectedRange sqref="G176 C177:C183 D176:D183 C175:E175 H177:I183 P175:P183 M176:M183 E177:E183 G179:G183" name="Datos_2_8_93"/>
    <protectedRange sqref="F174" name="Datos_1_2"/>
    <protectedRange sqref="F175" name="Datos_6_2"/>
    <protectedRange sqref="F176" name="Datos_10_1"/>
    <protectedRange sqref="F177" name="Datos_11_1"/>
    <protectedRange sqref="F178" name="Datos_12_1"/>
    <protectedRange sqref="F179" name="Datos_1_2_1"/>
    <protectedRange sqref="G177" name="Datos_19_1"/>
    <protectedRange sqref="G178" name="Datos_24_1"/>
    <protectedRange sqref="P92" name="Datos_2_8_5_6"/>
    <protectedRange sqref="B17 P22:P28 B13:E16 M204 H14:H15 M13:M17 M30:M31 D17:E17 H13:I13 H17 P13:P17 G19:I19 H204 P30:P31 H21:H23 H25:I25 C204:E204 H27:I28 B30:E31 H30 G31:I31 B19:E28 M19:M28" name="Datos_11_3"/>
    <protectedRange sqref="B29:E29 M29 P29 H29:I29" name="Datos_26_1"/>
    <protectedRange sqref="B18:E18 P204 P18:P21" name="Datos_65_1_1"/>
    <protectedRange sqref="AJ18" name="ExamenMedico_7_1_1"/>
    <protectedRange sqref="M18" name="induccion_8_1_1"/>
    <protectedRange sqref="J13:J31" name="Datos_11_2_1"/>
    <protectedRange sqref="G13" name="Datos_33_1_3"/>
    <protectedRange sqref="F14" name="Datos_33_1_4"/>
    <protectedRange sqref="G14" name="Datos_33_1_5"/>
    <protectedRange sqref="I14" name="Datos_33_1_6"/>
    <protectedRange sqref="F15" name="Datos_33_1_7"/>
    <protectedRange sqref="G15" name="Datos_33_1_8"/>
    <protectedRange sqref="I15" name="Datos_33_1_9"/>
    <protectedRange sqref="F16" name="Datos_33_1_10"/>
    <protectedRange sqref="G16" name="Datos_33_1_11"/>
    <protectedRange sqref="H16" name="Datos_33_1_12"/>
    <protectedRange sqref="I16" name="Datos_2_2_2_2"/>
    <protectedRange sqref="F17" name="Datos_33_1_1_1"/>
    <protectedRange sqref="G17:G18" name="Datos_33_1_13"/>
    <protectedRange sqref="I17" name="Datos_33_1_1_2"/>
    <protectedRange sqref="F18" name="Datos_33_1_1_3"/>
    <protectedRange sqref="H18" name="Datos_33_1_1_4"/>
    <protectedRange sqref="I18" name="Datos_33_1_1_5"/>
    <protectedRange sqref="F19" name="Datos_33_1_1_6"/>
    <protectedRange sqref="G204" name="Datos_33_1_14"/>
    <protectedRange sqref="G20:G30" name="Datos_33_1_15"/>
    <protectedRange sqref="F22" name="Datos_33_1_2_1"/>
    <protectedRange sqref="I22" name="Datos_33_1_2_2"/>
    <protectedRange sqref="H24" name="Datos_33_1_16"/>
    <protectedRange sqref="I24" name="Datos_2_2_2_4"/>
    <protectedRange sqref="F25" name="Datos_2_5_1"/>
    <protectedRange sqref="H26:I26" name="Datos_4_4"/>
    <protectedRange sqref="F27" name="Datos_2_5_2"/>
    <protectedRange sqref="F28" name="Datos_3_1"/>
    <protectedRange sqref="F29" name="Datos_2_6"/>
    <protectedRange sqref="F30" name="Datos_45_1_1"/>
    <protectedRange sqref="I30" name="Datos_45_1_1_1"/>
    <protectedRange sqref="F31" name="Datos_2_2_2_1_1"/>
    <protectedRange sqref="B281:D281 D282:D284 B282:B284" name="Datos_32"/>
    <protectedRange sqref="E282:F282 P282:P284 E283:I284 M283:M284 C282:C284 J282:J287" name="Datos_2_8_84"/>
    <protectedRange sqref="B289:D289 B290:B292" name="Datos_11"/>
    <protectedRange sqref="C292 M291:M292 C290:F290 P290:P292 F292 D291:E292" name="Datos_2_8_85"/>
    <protectedRange sqref="B293:D293" name="Datos_19"/>
    <protectedRange sqref="AO216" name="Datos_26"/>
    <protectedRange sqref="AO231 AO217:AO229" name="Datos_2_8_86"/>
    <protectedRange sqref="AO230" name="Datos_2_1"/>
    <protectedRange sqref="P217:P231" name="Datos_2_8_90"/>
    <protectedRange sqref="B294:D294 B295:B300" name="Datos_35"/>
    <protectedRange sqref="G296:G300 C297:C300 D296:D300 E297:F300 C295:F295 P295:P300 G433 C432 K432:L433 F432" name="Datos_2_8"/>
    <protectedRange sqref="B305:D305 B306:C306" name="Datos_8"/>
    <protectedRange sqref="D306:F306 P306" name="Datos_2_8_74"/>
    <protectedRange sqref="AL102:AL103" name="Filtro_6"/>
    <protectedRange sqref="B102:B103 D102:D103" name="Datos_40"/>
    <protectedRange sqref="F102:G103 P102:P103 J103 C102:C103" name="Datos_2_8_94"/>
    <protectedRange sqref="B310:B311 B308" name="Datos_4_5"/>
    <protectedRange sqref="F311:I311 G308:I308 G310:I310 C310:E311 M308 P308 M310:M311 P310:P311 C308:E308 J307:J312 J314 J316:J317" name="Datos_2_8_7_3"/>
    <protectedRange sqref="F308" name="Datos_53_3_1"/>
    <protectedRange sqref="F310" name="Datos_53_5_1"/>
    <protectedRange sqref="B307" name="Datos_82_1"/>
    <protectedRange sqref="G307 C307:E307 M307 P307" name="Datos_2_8_81_1"/>
    <protectedRange sqref="F307" name="Datos_53_2_1_1"/>
    <protectedRange sqref="H307" name="Datos_1_4_3_1_1_1"/>
    <protectedRange sqref="I307" name="Datos_1_5_2_1_1_1"/>
    <protectedRange sqref="B309" name="Datos_83_1"/>
    <protectedRange sqref="C309:E309 G309:I309 M309 P309" name="Datos_2_8_82_1"/>
    <protectedRange sqref="F309" name="Datos_53_4_1_1"/>
    <protectedRange sqref="B201:C201 B202:B203 B194:B200" name="Datos_77_3"/>
    <protectedRange sqref="D201:G201 P201" name="Datos_2_2_2_3"/>
    <protectedRange sqref="H194:J194 P203 H201:I201 D202 M194:M201 D194:D195 F194:G195 I195 C203:I203 C196:I200 P194:P200 J195:J206" name="Datos_2_8_78_5"/>
    <protectedRange sqref="G202:I202 E202 C202 M202:M203 P202" name="Datos_2_8_1_3"/>
    <protectedRange sqref="F202" name="Datos_53_4_3"/>
    <protectedRange sqref="B322:C322 B323:B328 B335" name="Datos_42"/>
    <protectedRange sqref="G328 C325:C328 E325:F325 C323 F326 F323 D322:D328 E327:F328 H325:I328 C335:I335" name="Datos_2_8_96"/>
    <protectedRange sqref="AL338" name="Filtro_17"/>
    <protectedRange sqref="P337:P341" name="Datos_2_8_97"/>
    <protectedRange sqref="B336:C341" name="Datos_3_3"/>
    <protectedRange sqref="D336:D341" name="Datos_6_3"/>
    <protectedRange sqref="E336:E341" name="Datos_10_2"/>
    <protectedRange sqref="F336:F341" name="Datos_11_2"/>
    <protectedRange sqref="G336:G341" name="Datos_12_2"/>
    <protectedRange sqref="H336:H341" name="Datos_13_1"/>
    <protectedRange sqref="I336:I341" name="Datos_24_2"/>
    <protectedRange sqref="J336:J341" name="Datos_30_1"/>
    <protectedRange sqref="M336:M341" name="induccion_18"/>
    <protectedRange sqref="AO118:AO121 AS140 AO123:AO140 AO142:AO143 AO146:AO159" name="Datos_50"/>
    <protectedRange sqref="AO141" name="Datos_1_3"/>
    <protectedRange sqref="AO122" name="Datos_4_6"/>
    <protectedRange sqref="P147:P159 P123:P137" name="Datos_51"/>
    <protectedRange sqref="P138:P140 P142:P143 P146" name="Datos_40_2"/>
    <protectedRange sqref="P141" name="Datos_40_1_1"/>
    <protectedRange sqref="B342:D342" name="Datos_55"/>
    <protectedRange sqref="B312:B315" name="Datos_68"/>
    <protectedRange sqref="P312:P315 C313:J313 M312:M315 C312:I312 C315:J315 C314:I314" name="Datos_2_8_19"/>
    <protectedRange sqref="C238:F240 P238:P240" name="Datos_2_8_28"/>
    <protectedRange sqref="B238:B240 M239:M240" name="Datos_2_1_2"/>
    <protectedRange sqref="P32 H32:I32 B32:E32 M32" name="Datos_11_5"/>
    <protectedRange sqref="J32" name="Datos_11_2_2"/>
    <protectedRange sqref="G32" name="Datos_33_1_15_1"/>
    <protectedRange sqref="F32" name="Datos_3_1_1"/>
    <protectedRange sqref="C343:D343 B343:B366" name="Datos_71"/>
    <protectedRange sqref="G345:G357 C346:C359 E346:F357 C344:F344 G359 C361:C363 C365:C366 E361:G362 E365:G366 E363 G363 P344:P366 D345:D366 D370:D371" name="Datos_2_8_20"/>
    <protectedRange sqref="C364 E364:G364" name="Datos_2_8_1_1"/>
    <protectedRange sqref="C360 E360:G360 F363" name="Datos_2_8_2_7"/>
    <protectedRange sqref="C48" name="Datos_52"/>
    <protectedRange sqref="AL206:AL208" name="Filtro_5"/>
    <protectedRange sqref="B205:D205" name="Datos_85"/>
    <protectedRange sqref="G206:G208 D206:D208 P206:P208 J207:J208 M206:M208" name="Datos_2_8_29"/>
    <protectedRange sqref="AL377" name="Filtro_16"/>
    <protectedRange sqref="B375:D375 B378:B380 B376" name="Datos_86"/>
    <protectedRange sqref="G377:G380 C378:C380 E378:F380 C376:F376 D377:D380 P376:P380 H378:I380" name="Datos_2_8_32"/>
    <protectedRange sqref="M330 C329:I330" name="Datos_2_8_33"/>
    <protectedRange sqref="B382:C383" name="Datos_30"/>
    <protectedRange sqref="D381:D383 M381:M383 O381:P383" name="Datos_32_2"/>
    <protectedRange sqref="H381:H383" name="Datos_2_12_1"/>
    <protectedRange sqref="AB381:AB382 AD381:AD382 U381:W382 Q382:R382 X382" name="DC3_4_1"/>
    <protectedRange sqref="G319 C318:D319 C316:I317 P316:P319 D320:D321 I318:J321 M316:M321" name="Datos_2_8_37"/>
    <protectedRange sqref="C320:C321 P320:P321 E320:H321" name="Datos_2_8_2_8"/>
    <protectedRange sqref="P145" name="Datos_40_1"/>
    <protectedRange sqref="F145" name="Datos_2_8_17_1"/>
    <protectedRange sqref="H145:I145" name="Datos_2_8_57_1"/>
    <protectedRange sqref="AJ145" name="ExamenMedico_13_1"/>
    <protectedRange sqref="M145" name="induccion_14_1"/>
    <protectedRange sqref="F144" name="Datos_2_8_9_2"/>
    <protectedRange sqref="H144:I144" name="Datos_2_8_43_1"/>
    <protectedRange sqref="AJ144" name="ExamenMedico_11_1"/>
    <protectedRange sqref="M144" name="induccion_12_1"/>
    <protectedRange sqref="M332:M334 C331:I334" name="Datos_2_8_44"/>
    <protectedRange sqref="J368:J369 C367:G369 P367:P369 M368:M369" name="Datos_2_8_45"/>
    <protectedRange sqref="AJ387 AL387" name="Filtro_18"/>
    <protectedRange sqref="C386:F386 I385:I391 D387:D391 P386:P391 E388:F391 C388:C391" name="Datos_2_8_38"/>
    <protectedRange sqref="C286:C287 P286:P287 E286:I287 M286:M287" name="Datos_2_8_61"/>
    <protectedRange sqref="J288" name="Datos_2_8_4_2_1"/>
    <protectedRange sqref="P288 C288:I288 M288" name="Datos_2_8_95"/>
    <protectedRange sqref="AL399" name="Filtro_19"/>
    <protectedRange sqref="C398:F398 H400:I400 D399:D403 P398:P405 E400:F400 G399:G403 C400 E402:F404 C402:C405 D406 G407:I407 C401:I401 H402:I403 C404:I404" name="Datos_2_8_62"/>
    <protectedRange sqref="B405:D405" name="Datos_1_5"/>
    <protectedRange sqref="G406 P406 D406" name="Datos_2_8_4_2"/>
    <protectedRange sqref="P407 C407:I407" name="Datos_2_8_5_3"/>
    <protectedRange sqref="P408 D408:I408" name="Datos_2_8_6_1"/>
    <protectedRange sqref="B409" name="Datos_3_4"/>
    <protectedRange sqref="P409 C409:I409" name="Datos_2_8_7_2"/>
    <protectedRange sqref="B410" name="Datos_6_4"/>
    <protectedRange sqref="P410 C410:I410" name="Datos_2_8_8_2"/>
    <protectedRange sqref="B411" name="Datos_10_3"/>
    <protectedRange sqref="P411 C411:I411" name="Datos_2_8_9_3"/>
    <protectedRange sqref="C80" name="Datos_12_3"/>
    <protectedRange sqref="D80:E80 M80 O80:P80" name="Datos_32_3_1"/>
    <protectedRange sqref="H80" name="Datos_2_12_1_3_1"/>
    <protectedRange sqref="K81" name="Datos_32_13"/>
    <protectedRange sqref="C81" name="Datos_12_4"/>
    <protectedRange sqref="D81:E81 O81:P81 L81:M81" name="Datos_32_3_2"/>
    <protectedRange sqref="H81" name="Datos_2_12_1_3_2"/>
    <protectedRange sqref="K53" name="Datos_32_14"/>
    <protectedRange sqref="O53:P53 L53:M53" name="Datos_32_3_3"/>
    <protectedRange sqref="C396:D396 K395:M396 I395:I396 C392:G395 P392:P396 I392:M394" name="Datos_2_8_60"/>
    <protectedRange sqref="K98:L98" name="Datos_2_8_78"/>
    <protectedRange sqref="B98" name="Datos_67_1"/>
    <protectedRange sqref="C98:H98 M98 P98 J98" name="Datos_2_8_1_4"/>
    <protectedRange sqref="C423:D424 C425 G424:H424 H425 C419:I422 I424:I425" name="Datos_2_8_2"/>
    <protectedRange sqref="D425:G425" name="Datos_2_8_2_9"/>
    <protectedRange sqref="B412 B419 D412:D418" name="Datos_1_6"/>
    <protectedRange sqref="E418 E412:G417 C412:C418 I417 M412:M425 AJ412:AJ418" name="Datos_2_8_4_3"/>
    <protectedRange sqref="AJ3 B3:O3" name="Datos_69"/>
    <protectedRange sqref="B426:D426 B429:B430 B427 D427:D430" name="Datos_16"/>
    <protectedRange sqref="C429:C430 C427 P427:P430 K427:L430 E429:F430 H429:I430 E427:F427" name="Datos_2_8_98"/>
    <protectedRange sqref="P419:P424" name="Datos_2_8_99"/>
    <protectedRange sqref="P425" name="Datos_2_8_2_10"/>
    <protectedRange sqref="P412:P418" name="Datos_2_8_4_4"/>
    <protectedRange sqref="AL432:AL433" name="Filtro_1"/>
    <protectedRange sqref="B431:D431 B432:B433 D432:D433" name="Datos_20"/>
    <protectedRange sqref="B6" name="Datos_6"/>
    <protectedRange sqref="E6" name="Datos_2_8_6_4_3"/>
    <protectedRange sqref="M6:N6" name="Datos_11_3_1_1"/>
    <protectedRange sqref="C6:D6" name="Datos_65_1_1_1"/>
    <protectedRange sqref="J6" name="Datos_11_2_1_1_1"/>
    <protectedRange sqref="G6" name="Datos_33_1_13_1"/>
    <protectedRange sqref="F6" name="Datos_33_1_1_3_1"/>
    <protectedRange sqref="H6" name="Datos_2_8_1_18"/>
    <protectedRange sqref="H6" name="Datos_2_8_5_2_1_1_10"/>
    <protectedRange sqref="AJ6" name="ExamenMedico_7_1_1_1"/>
  </protectedRanges>
  <autoFilter ref="B5:AN51" xr:uid="{00000000-0009-0000-0000-000001000000}"/>
  <customSheetViews>
    <customSheetView guid="{458BCA36-2026-46D0-A1DC-B88BAEA7F2E5}" scale="90" showPageBreaks="1" printArea="1" filter="1" showAutoFilter="1" hiddenColumns="1" view="pageBreakPreview">
      <pane xSplit="2" ySplit="7" topLeftCell="C545" activePane="bottomRight" state="frozen"/>
      <selection pane="bottomRight" activeCell="B826" sqref="B826"/>
      <pageMargins left="0" right="0" top="0" bottom="0" header="0" footer="0"/>
      <pageSetup scale="70" orientation="landscape" r:id="rId1"/>
      <autoFilter ref="A7:U1386" xr:uid="{ED3E919C-C24F-4621-A6AE-FA23AED183A7}">
        <filterColumn colId="20">
          <filters>
            <filter val="ACCESO"/>
            <filter val="#¡VALOR!"/>
          </filters>
        </filterColumn>
      </autoFilter>
    </customSheetView>
  </customSheetViews>
  <mergeCells count="8">
    <mergeCell ref="AO7:AO9"/>
    <mergeCell ref="B2:C2"/>
    <mergeCell ref="D2:AI2"/>
    <mergeCell ref="AJ2:AN2"/>
    <mergeCell ref="B3:C3"/>
    <mergeCell ref="D3:M3"/>
    <mergeCell ref="AJ3:AN3"/>
    <mergeCell ref="P3:AG3"/>
  </mergeCells>
  <conditionalFormatting sqref="AG726:AH727 AG767:AH767 AJ121:AJ123 AJ132:AJ133">
    <cfRule type="containsText" dxfId="2459" priority="18649" stopIfTrue="1" operator="containsText" text="No aprobado">
      <formula>NOT(ISERROR(SEARCH("No aprobado",AG121)))</formula>
    </cfRule>
    <cfRule type="containsText" dxfId="2458" priority="18650" operator="containsText" text="Aprobado">
      <formula>NOT(ISERROR(SEARCH("Aprobado",AG121)))</formula>
    </cfRule>
  </conditionalFormatting>
  <conditionalFormatting sqref="Q726:R727 AG726:AH727 Q767:R781 AG767:AH767 R865:AD867 AG868:AH868 AJ121:AJ123 AJ132:AJ133 AF864:AH867">
    <cfRule type="containsText" dxfId="2457" priority="18651" operator="containsText" text="vencido">
      <formula>NOT(ISERROR(SEARCH("vencido",Q121)))</formula>
    </cfRule>
    <cfRule type="containsText" dxfId="2456" priority="18652" operator="containsText" text="Vigente">
      <formula>NOT(ISERROR(SEARCH("Vigente",Q121)))</formula>
    </cfRule>
  </conditionalFormatting>
  <conditionalFormatting sqref="T709:T719 AC709:AC719 Q709:R712 Q715:R719 Q713:Q714 Q726:R727 AA726:AA727 T726:T727 AC726:AC727 Q740:R743 AC740:AC743 T740:T743">
    <cfRule type="cellIs" dxfId="2455" priority="18493" stopIfTrue="1" operator="greaterThan">
      <formula>TODAY()</formula>
    </cfRule>
    <cfRule type="cellIs" dxfId="2454" priority="18494" stopIfTrue="1" operator="greaterThan">
      <formula>"hoy()"</formula>
    </cfRule>
  </conditionalFormatting>
  <conditionalFormatting sqref="AD865">
    <cfRule type="containsText" dxfId="2453" priority="16851" stopIfTrue="1" operator="containsText" text="No aprobado">
      <formula>NOT(ISERROR(SEARCH("No aprobado",AD865)))</formula>
    </cfRule>
    <cfRule type="containsText" dxfId="2452" priority="16852" operator="containsText" text="Aprobado">
      <formula>NOT(ISERROR(SEARCH("Aprobado",AD865)))</formula>
    </cfRule>
  </conditionalFormatting>
  <conditionalFormatting sqref="AD865:AD868">
    <cfRule type="containsText" dxfId="2451" priority="16899" stopIfTrue="1" operator="containsText" text="No aprobado">
      <formula>NOT(ISERROR(SEARCH("No aprobado",AD865)))</formula>
    </cfRule>
    <cfRule type="containsText" dxfId="2450" priority="16900" operator="containsText" text="Aprobado">
      <formula>NOT(ISERROR(SEARCH("Aprobado",AD865)))</formula>
    </cfRule>
  </conditionalFormatting>
  <conditionalFormatting sqref="AD865:AD867 R868:AD868 R864:AB864 AF868">
    <cfRule type="containsText" dxfId="2449" priority="16897" operator="containsText" text="vencido">
      <formula>NOT(ISERROR(SEARCH("vencido",R864)))</formula>
    </cfRule>
    <cfRule type="containsText" dxfId="2448" priority="16898" operator="containsText" text="Vigente">
      <formula>NOT(ISERROR(SEARCH("Vigente",R864)))</formula>
    </cfRule>
  </conditionalFormatting>
  <conditionalFormatting sqref="AD866">
    <cfRule type="containsText" dxfId="2447" priority="16845" stopIfTrue="1" operator="containsText" text="No aprobado">
      <formula>NOT(ISERROR(SEARCH("No aprobado",AD866)))</formula>
    </cfRule>
    <cfRule type="containsText" dxfId="2446" priority="16846" operator="containsText" text="Aprobado">
      <formula>NOT(ISERROR(SEARCH("Aprobado",AD866)))</formula>
    </cfRule>
  </conditionalFormatting>
  <conditionalFormatting sqref="AD867">
    <cfRule type="containsText" dxfId="2445" priority="16839" stopIfTrue="1" operator="containsText" text="No aprobado">
      <formula>NOT(ISERROR(SEARCH("No aprobado",AD867)))</formula>
    </cfRule>
    <cfRule type="containsText" dxfId="2444" priority="16840" operator="containsText" text="Aprobado">
      <formula>NOT(ISERROR(SEARCH("Aprobado",AD867)))</formula>
    </cfRule>
  </conditionalFormatting>
  <conditionalFormatting sqref="AG370:AH370">
    <cfRule type="cellIs" dxfId="2443" priority="16135" stopIfTrue="1" operator="greaterThan">
      <formula>TODAY()</formula>
    </cfRule>
    <cfRule type="cellIs" dxfId="2442" priority="16136" stopIfTrue="1" operator="greaterThan">
      <formula>"hoy()"</formula>
    </cfRule>
  </conditionalFormatting>
  <conditionalFormatting sqref="AD370">
    <cfRule type="cellIs" dxfId="2441" priority="16133" stopIfTrue="1" operator="greaterThan">
      <formula>TODAY()</formula>
    </cfRule>
    <cfRule type="cellIs" dxfId="2440" priority="16134" stopIfTrue="1" operator="greaterThan">
      <formula>"hoy()"</formula>
    </cfRule>
  </conditionalFormatting>
  <conditionalFormatting sqref="AG371:AH371">
    <cfRule type="cellIs" dxfId="2439" priority="16131" stopIfTrue="1" operator="greaterThan">
      <formula>TODAY()</formula>
    </cfRule>
    <cfRule type="cellIs" dxfId="2438" priority="16132" stopIfTrue="1" operator="greaterThan">
      <formula>"hoy()"</formula>
    </cfRule>
  </conditionalFormatting>
  <conditionalFormatting sqref="AG374:AH374">
    <cfRule type="cellIs" dxfId="2437" priority="16129" stopIfTrue="1" operator="greaterThan">
      <formula>TODAY()</formula>
    </cfRule>
    <cfRule type="cellIs" dxfId="2436" priority="16130" stopIfTrue="1" operator="greaterThan">
      <formula>"hoy()"</formula>
    </cfRule>
  </conditionalFormatting>
  <conditionalFormatting sqref="AD960:AD962">
    <cfRule type="cellIs" dxfId="2435" priority="16105" stopIfTrue="1" operator="greaterThan">
      <formula>TODAY()</formula>
    </cfRule>
    <cfRule type="cellIs" dxfId="2434" priority="16106" stopIfTrue="1" operator="greaterThan">
      <formula>"hoy()"</formula>
    </cfRule>
  </conditionalFormatting>
  <conditionalFormatting sqref="AD434">
    <cfRule type="cellIs" dxfId="2433" priority="16097" stopIfTrue="1" operator="greaterThan">
      <formula>TODAY()</formula>
    </cfRule>
    <cfRule type="cellIs" dxfId="2432" priority="16098" stopIfTrue="1" operator="greaterThan">
      <formula>"hoy()"</formula>
    </cfRule>
  </conditionalFormatting>
  <conditionalFormatting sqref="AD435">
    <cfRule type="cellIs" dxfId="2431" priority="16095" stopIfTrue="1" operator="greaterThan">
      <formula>TODAY()</formula>
    </cfRule>
    <cfRule type="cellIs" dxfId="2430" priority="16096" stopIfTrue="1" operator="greaterThan">
      <formula>"hoy()"</formula>
    </cfRule>
  </conditionalFormatting>
  <conditionalFormatting sqref="Q864 Q868">
    <cfRule type="containsText" dxfId="2429" priority="15799" operator="containsText" text="vencido">
      <formula>NOT(ISERROR(SEARCH("vencido",Q864)))</formula>
    </cfRule>
    <cfRule type="containsText" dxfId="2428" priority="15800" operator="containsText" text="Vigente">
      <formula>NOT(ISERROR(SEARCH("Vigente",Q864)))</formula>
    </cfRule>
  </conditionalFormatting>
  <conditionalFormatting sqref="Q865">
    <cfRule type="containsText" dxfId="2427" priority="15797" operator="containsText" text="vencido">
      <formula>NOT(ISERROR(SEARCH("vencido",Q865)))</formula>
    </cfRule>
    <cfRule type="containsText" dxfId="2426" priority="15798" operator="containsText" text="Vigente">
      <formula>NOT(ISERROR(SEARCH("Vigente",Q865)))</formula>
    </cfRule>
  </conditionalFormatting>
  <conditionalFormatting sqref="Q866">
    <cfRule type="containsText" dxfId="2425" priority="15795" operator="containsText" text="vencido">
      <formula>NOT(ISERROR(SEARCH("vencido",Q866)))</formula>
    </cfRule>
    <cfRule type="containsText" dxfId="2424" priority="15796" operator="containsText" text="Vigente">
      <formula>NOT(ISERROR(SEARCH("Vigente",Q866)))</formula>
    </cfRule>
  </conditionalFormatting>
  <conditionalFormatting sqref="Q867">
    <cfRule type="containsText" dxfId="2423" priority="15793" operator="containsText" text="vencido">
      <formula>NOT(ISERROR(SEARCH("vencido",Q867)))</formula>
    </cfRule>
    <cfRule type="containsText" dxfId="2422" priority="15794" operator="containsText" text="Vigente">
      <formula>NOT(ISERROR(SEARCH("Vigente",Q867)))</formula>
    </cfRule>
  </conditionalFormatting>
  <conditionalFormatting sqref="AD954">
    <cfRule type="cellIs" dxfId="2421" priority="14497" stopIfTrue="1" operator="greaterThan">
      <formula>TODAY()</formula>
    </cfRule>
    <cfRule type="cellIs" dxfId="2420" priority="14498" stopIfTrue="1" operator="greaterThan">
      <formula>"hoy()"</formula>
    </cfRule>
  </conditionalFormatting>
  <conditionalFormatting sqref="AD955">
    <cfRule type="cellIs" dxfId="2419" priority="14495" stopIfTrue="1" operator="greaterThan">
      <formula>TODAY()</formula>
    </cfRule>
    <cfRule type="cellIs" dxfId="2418" priority="14496" stopIfTrue="1" operator="greaterThan">
      <formula>"hoy()"</formula>
    </cfRule>
  </conditionalFormatting>
  <conditionalFormatting sqref="AD956">
    <cfRule type="cellIs" dxfId="2417" priority="14493" stopIfTrue="1" operator="greaterThan">
      <formula>TODAY()</formula>
    </cfRule>
    <cfRule type="cellIs" dxfId="2416" priority="14494" stopIfTrue="1" operator="greaterThan">
      <formula>"hoy()"</formula>
    </cfRule>
  </conditionalFormatting>
  <conditionalFormatting sqref="AD957">
    <cfRule type="cellIs" dxfId="2415" priority="14489" stopIfTrue="1" operator="greaterThan">
      <formula>TODAY()</formula>
    </cfRule>
    <cfRule type="cellIs" dxfId="2414" priority="14490" stopIfTrue="1" operator="greaterThan">
      <formula>"hoy()"</formula>
    </cfRule>
  </conditionalFormatting>
  <conditionalFormatting sqref="AD958">
    <cfRule type="cellIs" dxfId="2413" priority="14487" stopIfTrue="1" operator="greaterThan">
      <formula>TODAY()</formula>
    </cfRule>
    <cfRule type="cellIs" dxfId="2412" priority="14488" stopIfTrue="1" operator="greaterThan">
      <formula>"hoy()"</formula>
    </cfRule>
  </conditionalFormatting>
  <conditionalFormatting sqref="AD952">
    <cfRule type="cellIs" dxfId="2411" priority="14481" stopIfTrue="1" operator="greaterThan">
      <formula>TODAY()</formula>
    </cfRule>
    <cfRule type="cellIs" dxfId="2410" priority="14482" stopIfTrue="1" operator="greaterThan">
      <formula>"hoy()"</formula>
    </cfRule>
  </conditionalFormatting>
  <conditionalFormatting sqref="AD953">
    <cfRule type="cellIs" dxfId="2409" priority="14479" stopIfTrue="1" operator="greaterThan">
      <formula>TODAY()</formula>
    </cfRule>
    <cfRule type="cellIs" dxfId="2408" priority="14480" stopIfTrue="1" operator="greaterThan">
      <formula>"hoy()"</formula>
    </cfRule>
  </conditionalFormatting>
  <conditionalFormatting sqref="AD942">
    <cfRule type="cellIs" dxfId="2407" priority="14477" stopIfTrue="1" operator="greaterThan">
      <formula>TODAY()</formula>
    </cfRule>
    <cfRule type="cellIs" dxfId="2406" priority="14478" stopIfTrue="1" operator="greaterThan">
      <formula>"hoy()"</formula>
    </cfRule>
  </conditionalFormatting>
  <conditionalFormatting sqref="AD944">
    <cfRule type="cellIs" dxfId="2405" priority="14475" stopIfTrue="1" operator="greaterThan">
      <formula>TODAY()</formula>
    </cfRule>
    <cfRule type="cellIs" dxfId="2404" priority="14476" stopIfTrue="1" operator="greaterThan">
      <formula>"hoy()"</formula>
    </cfRule>
  </conditionalFormatting>
  <conditionalFormatting sqref="AD946:AD951">
    <cfRule type="cellIs" dxfId="2403" priority="10651" stopIfTrue="1" operator="greaterThan">
      <formula>TODAY()</formula>
    </cfRule>
    <cfRule type="cellIs" dxfId="2402" priority="10652" stopIfTrue="1" operator="greaterThan">
      <formula>"hoy()"</formula>
    </cfRule>
  </conditionalFormatting>
  <conditionalFormatting sqref="AD945">
    <cfRule type="cellIs" dxfId="2401" priority="10643" stopIfTrue="1" operator="greaterThan">
      <formula>TODAY()</formula>
    </cfRule>
    <cfRule type="cellIs" dxfId="2400" priority="10644" stopIfTrue="1" operator="greaterThan">
      <formula>"hoy()"</formula>
    </cfRule>
  </conditionalFormatting>
  <conditionalFormatting sqref="AD959">
    <cfRule type="cellIs" dxfId="2399" priority="10641" stopIfTrue="1" operator="greaterThan">
      <formula>TODAY()</formula>
    </cfRule>
    <cfRule type="cellIs" dxfId="2398" priority="10642" stopIfTrue="1" operator="greaterThan">
      <formula>"hoy()"</formula>
    </cfRule>
  </conditionalFormatting>
  <conditionalFormatting sqref="AD943">
    <cfRule type="cellIs" dxfId="2397" priority="10639" stopIfTrue="1" operator="greaterThan">
      <formula>TODAY()</formula>
    </cfRule>
    <cfRule type="cellIs" dxfId="2396" priority="10640" stopIfTrue="1" operator="greaterThan">
      <formula>"hoy()"</formula>
    </cfRule>
  </conditionalFormatting>
  <conditionalFormatting sqref="R707">
    <cfRule type="cellIs" dxfId="2395" priority="8613" stopIfTrue="1" operator="greaterThan">
      <formula>TODAY()</formula>
    </cfRule>
    <cfRule type="cellIs" dxfId="2394" priority="8614" stopIfTrue="1" operator="greaterThan">
      <formula>"hoy()"</formula>
    </cfRule>
  </conditionalFormatting>
  <conditionalFormatting sqref="T707">
    <cfRule type="cellIs" dxfId="2393" priority="8611" stopIfTrue="1" operator="greaterThan">
      <formula>TODAY()</formula>
    </cfRule>
    <cfRule type="cellIs" dxfId="2392" priority="8612" stopIfTrue="1" operator="greaterThan">
      <formula>"hoy()"</formula>
    </cfRule>
  </conditionalFormatting>
  <conditionalFormatting sqref="AC707">
    <cfRule type="cellIs" dxfId="2391" priority="8609" stopIfTrue="1" operator="greaterThan">
      <formula>TODAY()</formula>
    </cfRule>
    <cfRule type="cellIs" dxfId="2390" priority="8610" stopIfTrue="1" operator="greaterThan">
      <formula>"hoy()"</formula>
    </cfRule>
  </conditionalFormatting>
  <conditionalFormatting sqref="Q707">
    <cfRule type="cellIs" dxfId="2389" priority="8607" stopIfTrue="1" operator="greaterThan">
      <formula>TODAY()</formula>
    </cfRule>
    <cfRule type="cellIs" dxfId="2388" priority="8608" stopIfTrue="1" operator="greaterThan">
      <formula>"hoy()"</formula>
    </cfRule>
  </conditionalFormatting>
  <conditionalFormatting sqref="AD184:AD186">
    <cfRule type="cellIs" dxfId="2387" priority="7017" stopIfTrue="1" operator="greaterThan">
      <formula>TODAY()</formula>
    </cfRule>
    <cfRule type="cellIs" dxfId="2386" priority="7018" stopIfTrue="1" operator="greaterThan">
      <formula>"hoy()"</formula>
    </cfRule>
  </conditionalFormatting>
  <conditionalFormatting sqref="Q723">
    <cfRule type="cellIs" dxfId="2385" priority="6417" stopIfTrue="1" operator="greaterThan">
      <formula>TODAY()</formula>
    </cfRule>
    <cfRule type="cellIs" dxfId="2384" priority="6418" stopIfTrue="1" operator="greaterThan">
      <formula>"hoy()"</formula>
    </cfRule>
  </conditionalFormatting>
  <conditionalFormatting sqref="R723">
    <cfRule type="cellIs" dxfId="2383" priority="6415" stopIfTrue="1" operator="greaterThan">
      <formula>TODAY()</formula>
    </cfRule>
    <cfRule type="cellIs" dxfId="2382" priority="6416" stopIfTrue="1" operator="greaterThan">
      <formula>"hoy()"</formula>
    </cfRule>
  </conditionalFormatting>
  <conditionalFormatting sqref="T723">
    <cfRule type="cellIs" dxfId="2381" priority="6413" stopIfTrue="1" operator="greaterThan">
      <formula>TODAY()</formula>
    </cfRule>
    <cfRule type="cellIs" dxfId="2380" priority="6414" stopIfTrue="1" operator="greaterThan">
      <formula>"hoy()"</formula>
    </cfRule>
  </conditionalFormatting>
  <conditionalFormatting sqref="AC723">
    <cfRule type="cellIs" dxfId="2379" priority="6411" stopIfTrue="1" operator="greaterThan">
      <formula>TODAY()</formula>
    </cfRule>
    <cfRule type="cellIs" dxfId="2378" priority="6412" stopIfTrue="1" operator="greaterThan">
      <formula>"hoy()"</formula>
    </cfRule>
  </conditionalFormatting>
  <conditionalFormatting sqref="Q723">
    <cfRule type="cellIs" dxfId="2377" priority="6409" stopIfTrue="1" operator="greaterThan">
      <formula>TODAY()</formula>
    </cfRule>
    <cfRule type="cellIs" dxfId="2376" priority="6410" stopIfTrue="1" operator="greaterThan">
      <formula>"hoy()"</formula>
    </cfRule>
  </conditionalFormatting>
  <conditionalFormatting sqref="R720">
    <cfRule type="cellIs" dxfId="2375" priority="6383" stopIfTrue="1" operator="greaterThan">
      <formula>TODAY()</formula>
    </cfRule>
    <cfRule type="cellIs" dxfId="2374" priority="6384" stopIfTrue="1" operator="greaterThan">
      <formula>"hoy()"</formula>
    </cfRule>
  </conditionalFormatting>
  <conditionalFormatting sqref="AA720">
    <cfRule type="cellIs" dxfId="2373" priority="6381" stopIfTrue="1" operator="greaterThan">
      <formula>TODAY()</formula>
    </cfRule>
    <cfRule type="cellIs" dxfId="2372" priority="6382" stopIfTrue="1" operator="greaterThan">
      <formula>"hoy()"</formula>
    </cfRule>
  </conditionalFormatting>
  <conditionalFormatting sqref="R721">
    <cfRule type="cellIs" dxfId="2371" priority="6379" stopIfTrue="1" operator="greaterThan">
      <formula>TODAY()</formula>
    </cfRule>
    <cfRule type="cellIs" dxfId="2370" priority="6380" stopIfTrue="1" operator="greaterThan">
      <formula>"hoy()"</formula>
    </cfRule>
  </conditionalFormatting>
  <conditionalFormatting sqref="AA721">
    <cfRule type="cellIs" dxfId="2369" priority="6377" stopIfTrue="1" operator="greaterThan">
      <formula>TODAY()</formula>
    </cfRule>
    <cfRule type="cellIs" dxfId="2368" priority="6378" stopIfTrue="1" operator="greaterThan">
      <formula>"hoy()"</formula>
    </cfRule>
  </conditionalFormatting>
  <conditionalFormatting sqref="R720">
    <cfRule type="cellIs" dxfId="2367" priority="6375" stopIfTrue="1" operator="greaterThan">
      <formula>TODAY()</formula>
    </cfRule>
    <cfRule type="cellIs" dxfId="2366" priority="6376" stopIfTrue="1" operator="greaterThan">
      <formula>"hoy()"</formula>
    </cfRule>
  </conditionalFormatting>
  <conditionalFormatting sqref="AA720">
    <cfRule type="cellIs" dxfId="2365" priority="6373" stopIfTrue="1" operator="greaterThan">
      <formula>TODAY()</formula>
    </cfRule>
    <cfRule type="cellIs" dxfId="2364" priority="6374" stopIfTrue="1" operator="greaterThan">
      <formula>"hoy()"</formula>
    </cfRule>
  </conditionalFormatting>
  <conditionalFormatting sqref="R721">
    <cfRule type="cellIs" dxfId="2363" priority="6371" stopIfTrue="1" operator="greaterThan">
      <formula>TODAY()</formula>
    </cfRule>
    <cfRule type="cellIs" dxfId="2362" priority="6372" stopIfTrue="1" operator="greaterThan">
      <formula>"hoy()"</formula>
    </cfRule>
  </conditionalFormatting>
  <conditionalFormatting sqref="AA721">
    <cfRule type="cellIs" dxfId="2361" priority="6369" stopIfTrue="1" operator="greaterThan">
      <formula>TODAY()</formula>
    </cfRule>
    <cfRule type="cellIs" dxfId="2360" priority="6370" stopIfTrue="1" operator="greaterThan">
      <formula>"hoy()"</formula>
    </cfRule>
  </conditionalFormatting>
  <conditionalFormatting sqref="R720">
    <cfRule type="cellIs" dxfId="2359" priority="6367" stopIfTrue="1" operator="greaterThan">
      <formula>TODAY()</formula>
    </cfRule>
    <cfRule type="cellIs" dxfId="2358" priority="6368" stopIfTrue="1" operator="greaterThan">
      <formula>"hoy()"</formula>
    </cfRule>
  </conditionalFormatting>
  <conditionalFormatting sqref="AA721">
    <cfRule type="cellIs" dxfId="2357" priority="6361" stopIfTrue="1" operator="greaterThan">
      <formula>TODAY()</formula>
    </cfRule>
    <cfRule type="cellIs" dxfId="2356" priority="6362" stopIfTrue="1" operator="greaterThan">
      <formula>"hoy()"</formula>
    </cfRule>
  </conditionalFormatting>
  <conditionalFormatting sqref="Q720">
    <cfRule type="cellIs" dxfId="2355" priority="6359" stopIfTrue="1" operator="greaterThan">
      <formula>TODAY()</formula>
    </cfRule>
    <cfRule type="cellIs" dxfId="2354" priority="6360" stopIfTrue="1" operator="greaterThan">
      <formula>"hoy()"</formula>
    </cfRule>
  </conditionalFormatting>
  <conditionalFormatting sqref="R720">
    <cfRule type="cellIs" dxfId="2353" priority="6357" stopIfTrue="1" operator="greaterThan">
      <formula>TODAY()</formula>
    </cfRule>
    <cfRule type="cellIs" dxfId="2352" priority="6358" stopIfTrue="1" operator="greaterThan">
      <formula>"hoy()"</formula>
    </cfRule>
  </conditionalFormatting>
  <conditionalFormatting sqref="T720">
    <cfRule type="cellIs" dxfId="2351" priority="6355" stopIfTrue="1" operator="greaterThan">
      <formula>TODAY()</formula>
    </cfRule>
    <cfRule type="cellIs" dxfId="2350" priority="6356" stopIfTrue="1" operator="greaterThan">
      <formula>"hoy()"</formula>
    </cfRule>
  </conditionalFormatting>
  <conditionalFormatting sqref="AC720">
    <cfRule type="cellIs" dxfId="2349" priority="6353" stopIfTrue="1" operator="greaterThan">
      <formula>TODAY()</formula>
    </cfRule>
    <cfRule type="cellIs" dxfId="2348" priority="6354" stopIfTrue="1" operator="greaterThan">
      <formula>"hoy()"</formula>
    </cfRule>
  </conditionalFormatting>
  <conditionalFormatting sqref="Q720">
    <cfRule type="cellIs" dxfId="2347" priority="6351" stopIfTrue="1" operator="greaterThan">
      <formula>TODAY()</formula>
    </cfRule>
    <cfRule type="cellIs" dxfId="2346" priority="6352" stopIfTrue="1" operator="greaterThan">
      <formula>"hoy()"</formula>
    </cfRule>
  </conditionalFormatting>
  <conditionalFormatting sqref="Q721">
    <cfRule type="cellIs" dxfId="2345" priority="6349" stopIfTrue="1" operator="greaterThan">
      <formula>TODAY()</formula>
    </cfRule>
    <cfRule type="cellIs" dxfId="2344" priority="6350" stopIfTrue="1" operator="greaterThan">
      <formula>"hoy()"</formula>
    </cfRule>
  </conditionalFormatting>
  <conditionalFormatting sqref="R721">
    <cfRule type="cellIs" dxfId="2343" priority="6347" stopIfTrue="1" operator="greaterThan">
      <formula>TODAY()</formula>
    </cfRule>
    <cfRule type="cellIs" dxfId="2342" priority="6348" stopIfTrue="1" operator="greaterThan">
      <formula>"hoy()"</formula>
    </cfRule>
  </conditionalFormatting>
  <conditionalFormatting sqref="T721">
    <cfRule type="cellIs" dxfId="2341" priority="6345" stopIfTrue="1" operator="greaterThan">
      <formula>TODAY()</formula>
    </cfRule>
    <cfRule type="cellIs" dxfId="2340" priority="6346" stopIfTrue="1" operator="greaterThan">
      <formula>"hoy()"</formula>
    </cfRule>
  </conditionalFormatting>
  <conditionalFormatting sqref="AC721">
    <cfRule type="cellIs" dxfId="2339" priority="6343" stopIfTrue="1" operator="greaterThan">
      <formula>TODAY()</formula>
    </cfRule>
    <cfRule type="cellIs" dxfId="2338" priority="6344" stopIfTrue="1" operator="greaterThan">
      <formula>"hoy()"</formula>
    </cfRule>
  </conditionalFormatting>
  <conditionalFormatting sqref="Q721">
    <cfRule type="cellIs" dxfId="2337" priority="6341" stopIfTrue="1" operator="greaterThan">
      <formula>TODAY()</formula>
    </cfRule>
    <cfRule type="cellIs" dxfId="2336" priority="6342" stopIfTrue="1" operator="greaterThan">
      <formula>"hoy()"</formula>
    </cfRule>
  </conditionalFormatting>
  <conditionalFormatting sqref="Q720">
    <cfRule type="cellIs" dxfId="2335" priority="6339" stopIfTrue="1" operator="greaterThan">
      <formula>TODAY()</formula>
    </cfRule>
    <cfRule type="cellIs" dxfId="2334" priority="6340" stopIfTrue="1" operator="greaterThan">
      <formula>"hoy()"</formula>
    </cfRule>
  </conditionalFormatting>
  <conditionalFormatting sqref="R720">
    <cfRule type="cellIs" dxfId="2333" priority="6337" stopIfTrue="1" operator="greaterThan">
      <formula>TODAY()</formula>
    </cfRule>
    <cfRule type="cellIs" dxfId="2332" priority="6338" stopIfTrue="1" operator="greaterThan">
      <formula>"hoy()"</formula>
    </cfRule>
  </conditionalFormatting>
  <conditionalFormatting sqref="T720">
    <cfRule type="cellIs" dxfId="2331" priority="6335" stopIfTrue="1" operator="greaterThan">
      <formula>TODAY()</formula>
    </cfRule>
    <cfRule type="cellIs" dxfId="2330" priority="6336" stopIfTrue="1" operator="greaterThan">
      <formula>"hoy()"</formula>
    </cfRule>
  </conditionalFormatting>
  <conditionalFormatting sqref="AC720">
    <cfRule type="cellIs" dxfId="2329" priority="6333" stopIfTrue="1" operator="greaterThan">
      <formula>TODAY()</formula>
    </cfRule>
    <cfRule type="cellIs" dxfId="2328" priority="6334" stopIfTrue="1" operator="greaterThan">
      <formula>"hoy()"</formula>
    </cfRule>
  </conditionalFormatting>
  <conditionalFormatting sqref="Q720">
    <cfRule type="cellIs" dxfId="2327" priority="6331" stopIfTrue="1" operator="greaterThan">
      <formula>TODAY()</formula>
    </cfRule>
    <cfRule type="cellIs" dxfId="2326" priority="6332" stopIfTrue="1" operator="greaterThan">
      <formula>"hoy()"</formula>
    </cfRule>
  </conditionalFormatting>
  <conditionalFormatting sqref="Q721">
    <cfRule type="cellIs" dxfId="2325" priority="6329" stopIfTrue="1" operator="greaterThan">
      <formula>TODAY()</formula>
    </cfRule>
    <cfRule type="cellIs" dxfId="2324" priority="6330" stopIfTrue="1" operator="greaterThan">
      <formula>"hoy()"</formula>
    </cfRule>
  </conditionalFormatting>
  <conditionalFormatting sqref="R721">
    <cfRule type="cellIs" dxfId="2323" priority="6327" stopIfTrue="1" operator="greaterThan">
      <formula>TODAY()</formula>
    </cfRule>
    <cfRule type="cellIs" dxfId="2322" priority="6328" stopIfTrue="1" operator="greaterThan">
      <formula>"hoy()"</formula>
    </cfRule>
  </conditionalFormatting>
  <conditionalFormatting sqref="T721">
    <cfRule type="cellIs" dxfId="2321" priority="6325" stopIfTrue="1" operator="greaterThan">
      <formula>TODAY()</formula>
    </cfRule>
    <cfRule type="cellIs" dxfId="2320" priority="6326" stopIfTrue="1" operator="greaterThan">
      <formula>"hoy()"</formula>
    </cfRule>
  </conditionalFormatting>
  <conditionalFormatting sqref="AC721">
    <cfRule type="cellIs" dxfId="2319" priority="6323" stopIfTrue="1" operator="greaterThan">
      <formula>TODAY()</formula>
    </cfRule>
    <cfRule type="cellIs" dxfId="2318" priority="6324" stopIfTrue="1" operator="greaterThan">
      <formula>"hoy()"</formula>
    </cfRule>
  </conditionalFormatting>
  <conditionalFormatting sqref="Q721">
    <cfRule type="cellIs" dxfId="2317" priority="6321" stopIfTrue="1" operator="greaterThan">
      <formula>TODAY()</formula>
    </cfRule>
    <cfRule type="cellIs" dxfId="2316" priority="6322" stopIfTrue="1" operator="greaterThan">
      <formula>"hoy()"</formula>
    </cfRule>
  </conditionalFormatting>
  <conditionalFormatting sqref="Q720:R723">
    <cfRule type="containsText" dxfId="2315" priority="6427" operator="containsText" text="vencido">
      <formula>NOT(ISERROR(SEARCH("vencido",Q720)))</formula>
    </cfRule>
    <cfRule type="containsText" dxfId="2314" priority="6428" operator="containsText" text="Vigente">
      <formula>NOT(ISERROR(SEARCH("Vigente",Q720)))</formula>
    </cfRule>
  </conditionalFormatting>
  <conditionalFormatting sqref="AG722:AH722">
    <cfRule type="containsText" dxfId="2313" priority="6421" stopIfTrue="1" operator="containsText" text="No aprobado">
      <formula>NOT(ISERROR(SEARCH("No aprobado",AG722)))</formula>
    </cfRule>
    <cfRule type="containsText" dxfId="2312" priority="6422" operator="containsText" text="Aprobado">
      <formula>NOT(ISERROR(SEARCH("Aprobado",AG722)))</formula>
    </cfRule>
  </conditionalFormatting>
  <conditionalFormatting sqref="AG722:AH722">
    <cfRule type="containsText" dxfId="2311" priority="6419" operator="containsText" text="vencido">
      <formula>NOT(ISERROR(SEARCH("vencido",AG722)))</formula>
    </cfRule>
    <cfRule type="containsText" dxfId="2310" priority="6420" operator="containsText" text="Vigente">
      <formula>NOT(ISERROR(SEARCH("Vigente",AG722)))</formula>
    </cfRule>
  </conditionalFormatting>
  <conditionalFormatting sqref="AG720:AH721">
    <cfRule type="containsText" dxfId="2309" priority="6387" stopIfTrue="1" operator="containsText" text="No aprobado">
      <formula>NOT(ISERROR(SEARCH("No aprobado",AG720)))</formula>
    </cfRule>
    <cfRule type="containsText" dxfId="2308" priority="6388" operator="containsText" text="Aprobado">
      <formula>NOT(ISERROR(SEARCH("Aprobado",AG720)))</formula>
    </cfRule>
  </conditionalFormatting>
  <conditionalFormatting sqref="AG720:AH721">
    <cfRule type="containsText" dxfId="2307" priority="6385" operator="containsText" text="vencido">
      <formula>NOT(ISERROR(SEARCH("vencido",AG720)))</formula>
    </cfRule>
    <cfRule type="containsText" dxfId="2306" priority="6386" operator="containsText" text="Vigente">
      <formula>NOT(ISERROR(SEARCH("Vigente",AG720)))</formula>
    </cfRule>
  </conditionalFormatting>
  <conditionalFormatting sqref="AA720">
    <cfRule type="cellIs" dxfId="2305" priority="6365" stopIfTrue="1" operator="greaterThan">
      <formula>TODAY()</formula>
    </cfRule>
    <cfRule type="cellIs" dxfId="2304" priority="6366" stopIfTrue="1" operator="greaterThan">
      <formula>"hoy()"</formula>
    </cfRule>
  </conditionalFormatting>
  <conditionalFormatting sqref="R721">
    <cfRule type="cellIs" dxfId="2303" priority="6363" stopIfTrue="1" operator="greaterThan">
      <formula>TODAY()</formula>
    </cfRule>
    <cfRule type="cellIs" dxfId="2302" priority="6364" stopIfTrue="1" operator="greaterThan">
      <formula>"hoy()"</formula>
    </cfRule>
  </conditionalFormatting>
  <conditionalFormatting sqref="Q720">
    <cfRule type="cellIs" dxfId="2301" priority="6319" stopIfTrue="1" operator="greaterThan">
      <formula>TODAY()</formula>
    </cfRule>
    <cfRule type="cellIs" dxfId="2300" priority="6320" stopIfTrue="1" operator="greaterThan">
      <formula>"hoy()"</formula>
    </cfRule>
  </conditionalFormatting>
  <conditionalFormatting sqref="R720">
    <cfRule type="cellIs" dxfId="2299" priority="6317" stopIfTrue="1" operator="greaterThan">
      <formula>TODAY()</formula>
    </cfRule>
    <cfRule type="cellIs" dxfId="2298" priority="6318" stopIfTrue="1" operator="greaterThan">
      <formula>"hoy()"</formula>
    </cfRule>
  </conditionalFormatting>
  <conditionalFormatting sqref="T720">
    <cfRule type="cellIs" dxfId="2297" priority="6315" stopIfTrue="1" operator="greaterThan">
      <formula>TODAY()</formula>
    </cfRule>
    <cfRule type="cellIs" dxfId="2296" priority="6316" stopIfTrue="1" operator="greaterThan">
      <formula>"hoy()"</formula>
    </cfRule>
  </conditionalFormatting>
  <conditionalFormatting sqref="AC720">
    <cfRule type="cellIs" dxfId="2295" priority="6313" stopIfTrue="1" operator="greaterThan">
      <formula>TODAY()</formula>
    </cfRule>
    <cfRule type="cellIs" dxfId="2294" priority="6314" stopIfTrue="1" operator="greaterThan">
      <formula>"hoy()"</formula>
    </cfRule>
  </conditionalFormatting>
  <conditionalFormatting sqref="Q720">
    <cfRule type="cellIs" dxfId="2293" priority="6311" stopIfTrue="1" operator="greaterThan">
      <formula>TODAY()</formula>
    </cfRule>
    <cfRule type="cellIs" dxfId="2292" priority="6312" stopIfTrue="1" operator="greaterThan">
      <formula>"hoy()"</formula>
    </cfRule>
  </conditionalFormatting>
  <conditionalFormatting sqref="Q721">
    <cfRule type="cellIs" dxfId="2291" priority="6309" stopIfTrue="1" operator="greaterThan">
      <formula>TODAY()</formula>
    </cfRule>
    <cfRule type="cellIs" dxfId="2290" priority="6310" stopIfTrue="1" operator="greaterThan">
      <formula>"hoy()"</formula>
    </cfRule>
  </conditionalFormatting>
  <conditionalFormatting sqref="R721">
    <cfRule type="cellIs" dxfId="2289" priority="6307" stopIfTrue="1" operator="greaterThan">
      <formula>TODAY()</formula>
    </cfRule>
    <cfRule type="cellIs" dxfId="2288" priority="6308" stopIfTrue="1" operator="greaterThan">
      <formula>"hoy()"</formula>
    </cfRule>
  </conditionalFormatting>
  <conditionalFormatting sqref="T721">
    <cfRule type="cellIs" dxfId="2287" priority="6305" stopIfTrue="1" operator="greaterThan">
      <formula>TODAY()</formula>
    </cfRule>
    <cfRule type="cellIs" dxfId="2286" priority="6306" stopIfTrue="1" operator="greaterThan">
      <formula>"hoy()"</formula>
    </cfRule>
  </conditionalFormatting>
  <conditionalFormatting sqref="AC721">
    <cfRule type="cellIs" dxfId="2285" priority="6303" stopIfTrue="1" operator="greaterThan">
      <formula>TODAY()</formula>
    </cfRule>
    <cfRule type="cellIs" dxfId="2284" priority="6304" stopIfTrue="1" operator="greaterThan">
      <formula>"hoy()"</formula>
    </cfRule>
  </conditionalFormatting>
  <conditionalFormatting sqref="Q721">
    <cfRule type="cellIs" dxfId="2283" priority="6301" stopIfTrue="1" operator="greaterThan">
      <formula>TODAY()</formula>
    </cfRule>
    <cfRule type="cellIs" dxfId="2282" priority="6302" stopIfTrue="1" operator="greaterThan">
      <formula>"hoy()"</formula>
    </cfRule>
  </conditionalFormatting>
  <conditionalFormatting sqref="R722">
    <cfRule type="cellIs" dxfId="2281" priority="6299" stopIfTrue="1" operator="greaterThan">
      <formula>TODAY()</formula>
    </cfRule>
    <cfRule type="cellIs" dxfId="2280" priority="6300" stopIfTrue="1" operator="greaterThan">
      <formula>"hoy()"</formula>
    </cfRule>
  </conditionalFormatting>
  <conditionalFormatting sqref="AA722">
    <cfRule type="cellIs" dxfId="2279" priority="6297" stopIfTrue="1" operator="greaterThan">
      <formula>TODAY()</formula>
    </cfRule>
    <cfRule type="cellIs" dxfId="2278" priority="6298" stopIfTrue="1" operator="greaterThan">
      <formula>"hoy()"</formula>
    </cfRule>
  </conditionalFormatting>
  <conditionalFormatting sqref="R722">
    <cfRule type="cellIs" dxfId="2277" priority="6295" stopIfTrue="1" operator="greaterThan">
      <formula>TODAY()</formula>
    </cfRule>
    <cfRule type="cellIs" dxfId="2276" priority="6296" stopIfTrue="1" operator="greaterThan">
      <formula>"hoy()"</formula>
    </cfRule>
  </conditionalFormatting>
  <conditionalFormatting sqref="AA722">
    <cfRule type="cellIs" dxfId="2275" priority="6293" stopIfTrue="1" operator="greaterThan">
      <formula>TODAY()</formula>
    </cfRule>
    <cfRule type="cellIs" dxfId="2274" priority="6294" stopIfTrue="1" operator="greaterThan">
      <formula>"hoy()"</formula>
    </cfRule>
  </conditionalFormatting>
  <conditionalFormatting sqref="R722">
    <cfRule type="cellIs" dxfId="2273" priority="6291" stopIfTrue="1" operator="greaterThan">
      <formula>TODAY()</formula>
    </cfRule>
    <cfRule type="cellIs" dxfId="2272" priority="6292" stopIfTrue="1" operator="greaterThan">
      <formula>"hoy()"</formula>
    </cfRule>
  </conditionalFormatting>
  <conditionalFormatting sqref="AA722">
    <cfRule type="cellIs" dxfId="2271" priority="6289" stopIfTrue="1" operator="greaterThan">
      <formula>TODAY()</formula>
    </cfRule>
    <cfRule type="cellIs" dxfId="2270" priority="6290" stopIfTrue="1" operator="greaterThan">
      <formula>"hoy()"</formula>
    </cfRule>
  </conditionalFormatting>
  <conditionalFormatting sqref="Q722">
    <cfRule type="cellIs" dxfId="2269" priority="6287" stopIfTrue="1" operator="greaterThan">
      <formula>TODAY()</formula>
    </cfRule>
    <cfRule type="cellIs" dxfId="2268" priority="6288" stopIfTrue="1" operator="greaterThan">
      <formula>"hoy()"</formula>
    </cfRule>
  </conditionalFormatting>
  <conditionalFormatting sqref="R722">
    <cfRule type="cellIs" dxfId="2267" priority="6285" stopIfTrue="1" operator="greaterThan">
      <formula>TODAY()</formula>
    </cfRule>
    <cfRule type="cellIs" dxfId="2266" priority="6286" stopIfTrue="1" operator="greaterThan">
      <formula>"hoy()"</formula>
    </cfRule>
  </conditionalFormatting>
  <conditionalFormatting sqref="T722">
    <cfRule type="cellIs" dxfId="2265" priority="6283" stopIfTrue="1" operator="greaterThan">
      <formula>TODAY()</formula>
    </cfRule>
    <cfRule type="cellIs" dxfId="2264" priority="6284" stopIfTrue="1" operator="greaterThan">
      <formula>"hoy()"</formula>
    </cfRule>
  </conditionalFormatting>
  <conditionalFormatting sqref="AC722">
    <cfRule type="cellIs" dxfId="2263" priority="6281" stopIfTrue="1" operator="greaterThan">
      <formula>TODAY()</formula>
    </cfRule>
    <cfRule type="cellIs" dxfId="2262" priority="6282" stopIfTrue="1" operator="greaterThan">
      <formula>"hoy()"</formula>
    </cfRule>
  </conditionalFormatting>
  <conditionalFormatting sqref="Q722">
    <cfRule type="cellIs" dxfId="2261" priority="6279" stopIfTrue="1" operator="greaterThan">
      <formula>TODAY()</formula>
    </cfRule>
    <cfRule type="cellIs" dxfId="2260" priority="6280" stopIfTrue="1" operator="greaterThan">
      <formula>"hoy()"</formula>
    </cfRule>
  </conditionalFormatting>
  <conditionalFormatting sqref="Q722">
    <cfRule type="cellIs" dxfId="2259" priority="6277" stopIfTrue="1" operator="greaterThan">
      <formula>TODAY()</formula>
    </cfRule>
    <cfRule type="cellIs" dxfId="2258" priority="6278" stopIfTrue="1" operator="greaterThan">
      <formula>"hoy()"</formula>
    </cfRule>
  </conditionalFormatting>
  <conditionalFormatting sqref="R722">
    <cfRule type="cellIs" dxfId="2257" priority="6275" stopIfTrue="1" operator="greaterThan">
      <formula>TODAY()</formula>
    </cfRule>
    <cfRule type="cellIs" dxfId="2256" priority="6276" stopIfTrue="1" operator="greaterThan">
      <formula>"hoy()"</formula>
    </cfRule>
  </conditionalFormatting>
  <conditionalFormatting sqref="T722">
    <cfRule type="cellIs" dxfId="2255" priority="6273" stopIfTrue="1" operator="greaterThan">
      <formula>TODAY()</formula>
    </cfRule>
    <cfRule type="cellIs" dxfId="2254" priority="6274" stopIfTrue="1" operator="greaterThan">
      <formula>"hoy()"</formula>
    </cfRule>
  </conditionalFormatting>
  <conditionalFormatting sqref="AC722">
    <cfRule type="cellIs" dxfId="2253" priority="6271" stopIfTrue="1" operator="greaterThan">
      <formula>TODAY()</formula>
    </cfRule>
    <cfRule type="cellIs" dxfId="2252" priority="6272" stopIfTrue="1" operator="greaterThan">
      <formula>"hoy()"</formula>
    </cfRule>
  </conditionalFormatting>
  <conditionalFormatting sqref="Q722">
    <cfRule type="cellIs" dxfId="2251" priority="6269" stopIfTrue="1" operator="greaterThan">
      <formula>TODAY()</formula>
    </cfRule>
    <cfRule type="cellIs" dxfId="2250" priority="6270" stopIfTrue="1" operator="greaterThan">
      <formula>"hoy()"</formula>
    </cfRule>
  </conditionalFormatting>
  <conditionalFormatting sqref="Q722">
    <cfRule type="cellIs" dxfId="2249" priority="6267" stopIfTrue="1" operator="greaterThan">
      <formula>TODAY()</formula>
    </cfRule>
    <cfRule type="cellIs" dxfId="2248" priority="6268" stopIfTrue="1" operator="greaterThan">
      <formula>"hoy()"</formula>
    </cfRule>
  </conditionalFormatting>
  <conditionalFormatting sqref="R722">
    <cfRule type="cellIs" dxfId="2247" priority="6265" stopIfTrue="1" operator="greaterThan">
      <formula>TODAY()</formula>
    </cfRule>
    <cfRule type="cellIs" dxfId="2246" priority="6266" stopIfTrue="1" operator="greaterThan">
      <formula>"hoy()"</formula>
    </cfRule>
  </conditionalFormatting>
  <conditionalFormatting sqref="T722">
    <cfRule type="cellIs" dxfId="2245" priority="6263" stopIfTrue="1" operator="greaterThan">
      <formula>TODAY()</formula>
    </cfRule>
    <cfRule type="cellIs" dxfId="2244" priority="6264" stopIfTrue="1" operator="greaterThan">
      <formula>"hoy()"</formula>
    </cfRule>
  </conditionalFormatting>
  <conditionalFormatting sqref="AC722">
    <cfRule type="cellIs" dxfId="2243" priority="6261" stopIfTrue="1" operator="greaterThan">
      <formula>TODAY()</formula>
    </cfRule>
    <cfRule type="cellIs" dxfId="2242" priority="6262" stopIfTrue="1" operator="greaterThan">
      <formula>"hoy()"</formula>
    </cfRule>
  </conditionalFormatting>
  <conditionalFormatting sqref="Q722">
    <cfRule type="cellIs" dxfId="2241" priority="6259" stopIfTrue="1" operator="greaterThan">
      <formula>TODAY()</formula>
    </cfRule>
    <cfRule type="cellIs" dxfId="2240" priority="6260" stopIfTrue="1" operator="greaterThan">
      <formula>"hoy()"</formula>
    </cfRule>
  </conditionalFormatting>
  <conditionalFormatting sqref="AG723:AH723">
    <cfRule type="containsText" dxfId="2239" priority="6257" stopIfTrue="1" operator="containsText" text="No aprobado">
      <formula>NOT(ISERROR(SEARCH("No aprobado",AG723)))</formula>
    </cfRule>
    <cfRule type="containsText" dxfId="2238" priority="6258" operator="containsText" text="Aprobado">
      <formula>NOT(ISERROR(SEARCH("Aprobado",AG723)))</formula>
    </cfRule>
  </conditionalFormatting>
  <conditionalFormatting sqref="AG723:AH723">
    <cfRule type="containsText" dxfId="2237" priority="6255" operator="containsText" text="vencido">
      <formula>NOT(ISERROR(SEARCH("vencido",AG723)))</formula>
    </cfRule>
    <cfRule type="containsText" dxfId="2236" priority="6256" operator="containsText" text="Vigente">
      <formula>NOT(ISERROR(SEARCH("Vigente",AG723)))</formula>
    </cfRule>
  </conditionalFormatting>
  <conditionalFormatting sqref="R723">
    <cfRule type="cellIs" dxfId="2235" priority="6253" stopIfTrue="1" operator="greaterThan">
      <formula>TODAY()</formula>
    </cfRule>
    <cfRule type="cellIs" dxfId="2234" priority="6254" stopIfTrue="1" operator="greaterThan">
      <formula>"hoy()"</formula>
    </cfRule>
  </conditionalFormatting>
  <conditionalFormatting sqref="AA723">
    <cfRule type="cellIs" dxfId="2233" priority="6251" stopIfTrue="1" operator="greaterThan">
      <formula>TODAY()</formula>
    </cfRule>
    <cfRule type="cellIs" dxfId="2232" priority="6252" stopIfTrue="1" operator="greaterThan">
      <formula>"hoy()"</formula>
    </cfRule>
  </conditionalFormatting>
  <conditionalFormatting sqref="R723">
    <cfRule type="cellIs" dxfId="2231" priority="6245" stopIfTrue="1" operator="greaterThan">
      <formula>TODAY()</formula>
    </cfRule>
    <cfRule type="cellIs" dxfId="2230" priority="6246" stopIfTrue="1" operator="greaterThan">
      <formula>"hoy()"</formula>
    </cfRule>
  </conditionalFormatting>
  <conditionalFormatting sqref="AA723">
    <cfRule type="cellIs" dxfId="2229" priority="6243" stopIfTrue="1" operator="greaterThan">
      <formula>TODAY()</formula>
    </cfRule>
    <cfRule type="cellIs" dxfId="2228" priority="6244" stopIfTrue="1" operator="greaterThan">
      <formula>"hoy()"</formula>
    </cfRule>
  </conditionalFormatting>
  <conditionalFormatting sqref="Q723">
    <cfRule type="cellIs" dxfId="2227" priority="6233" stopIfTrue="1" operator="greaterThan">
      <formula>TODAY()</formula>
    </cfRule>
    <cfRule type="cellIs" dxfId="2226" priority="6234" stopIfTrue="1" operator="greaterThan">
      <formula>"hoy()"</formula>
    </cfRule>
  </conditionalFormatting>
  <conditionalFormatting sqref="R723">
    <cfRule type="cellIs" dxfId="2225" priority="6231" stopIfTrue="1" operator="greaterThan">
      <formula>TODAY()</formula>
    </cfRule>
    <cfRule type="cellIs" dxfId="2224" priority="6232" stopIfTrue="1" operator="greaterThan">
      <formula>"hoy()"</formula>
    </cfRule>
  </conditionalFormatting>
  <conditionalFormatting sqref="T723">
    <cfRule type="cellIs" dxfId="2223" priority="6229" stopIfTrue="1" operator="greaterThan">
      <formula>TODAY()</formula>
    </cfRule>
    <cfRule type="cellIs" dxfId="2222" priority="6230" stopIfTrue="1" operator="greaterThan">
      <formula>"hoy()"</formula>
    </cfRule>
  </conditionalFormatting>
  <conditionalFormatting sqref="AC723">
    <cfRule type="cellIs" dxfId="2221" priority="6227" stopIfTrue="1" operator="greaterThan">
      <formula>TODAY()</formula>
    </cfRule>
    <cfRule type="cellIs" dxfId="2220" priority="6228" stopIfTrue="1" operator="greaterThan">
      <formula>"hoy()"</formula>
    </cfRule>
  </conditionalFormatting>
  <conditionalFormatting sqref="Q723">
    <cfRule type="cellIs" dxfId="2219" priority="6225" stopIfTrue="1" operator="greaterThan">
      <formula>TODAY()</formula>
    </cfRule>
    <cfRule type="cellIs" dxfId="2218" priority="6226" stopIfTrue="1" operator="greaterThan">
      <formula>"hoy()"</formula>
    </cfRule>
  </conditionalFormatting>
  <conditionalFormatting sqref="C746">
    <cfRule type="containsText" dxfId="2217" priority="6203" stopIfTrue="1" operator="containsText" text="No aprobado">
      <formula>NOT(ISERROR(SEARCH("No aprobado",C746)))</formula>
    </cfRule>
    <cfRule type="containsText" dxfId="2216" priority="6204" operator="containsText" text="Aprobado">
      <formula>NOT(ISERROR(SEARCH("Aprobado",C746)))</formula>
    </cfRule>
  </conditionalFormatting>
  <conditionalFormatting sqref="C746">
    <cfRule type="containsText" dxfId="2215" priority="6205" operator="containsText" text="vencido">
      <formula>NOT(ISERROR(SEARCH("vencido",C746)))</formula>
    </cfRule>
    <cfRule type="containsText" dxfId="2214" priority="6206" operator="containsText" text="Vigente">
      <formula>NOT(ISERROR(SEARCH("Vigente",C746)))</formula>
    </cfRule>
  </conditionalFormatting>
  <conditionalFormatting sqref="C767">
    <cfRule type="containsText" dxfId="2213" priority="6199" stopIfTrue="1" operator="containsText" text="No aprobado">
      <formula>NOT(ISERROR(SEARCH("No aprobado",C767)))</formula>
    </cfRule>
    <cfRule type="containsText" dxfId="2212" priority="6200" operator="containsText" text="Aprobado">
      <formula>NOT(ISERROR(SEARCH("Aprobado",C767)))</formula>
    </cfRule>
  </conditionalFormatting>
  <conditionalFormatting sqref="C767">
    <cfRule type="containsText" dxfId="2211" priority="6201" operator="containsText" text="vencido">
      <formula>NOT(ISERROR(SEARCH("vencido",C767)))</formula>
    </cfRule>
    <cfRule type="containsText" dxfId="2210" priority="6202" operator="containsText" text="Vigente">
      <formula>NOT(ISERROR(SEARCH("Vigente",C767)))</formula>
    </cfRule>
  </conditionalFormatting>
  <conditionalFormatting sqref="B839:B840">
    <cfRule type="containsText" dxfId="2209" priority="6195" stopIfTrue="1" operator="containsText" text="No aprobado">
      <formula>NOT(ISERROR(SEARCH("No aprobado",B839)))</formula>
    </cfRule>
    <cfRule type="containsText" dxfId="2208" priority="6196" operator="containsText" text="Aprobado">
      <formula>NOT(ISERROR(SEARCH("Aprobado",B839)))</formula>
    </cfRule>
  </conditionalFormatting>
  <conditionalFormatting sqref="B839:B840">
    <cfRule type="containsText" dxfId="2207" priority="6197" operator="containsText" text="vencido">
      <formula>NOT(ISERROR(SEARCH("vencido",B839)))</formula>
    </cfRule>
    <cfRule type="containsText" dxfId="2206" priority="6198" operator="containsText" text="Vigente">
      <formula>NOT(ISERROR(SEARCH("Vigente",B839)))</formula>
    </cfRule>
  </conditionalFormatting>
  <conditionalFormatting sqref="B845:B846">
    <cfRule type="containsText" dxfId="2205" priority="6191" stopIfTrue="1" operator="containsText" text="No aprobado">
      <formula>NOT(ISERROR(SEARCH("No aprobado",B845)))</formula>
    </cfRule>
    <cfRule type="containsText" dxfId="2204" priority="6192" operator="containsText" text="Aprobado">
      <formula>NOT(ISERROR(SEARCH("Aprobado",B845)))</formula>
    </cfRule>
  </conditionalFormatting>
  <conditionalFormatting sqref="B845:B846">
    <cfRule type="containsText" dxfId="2203" priority="6193" operator="containsText" text="vencido">
      <formula>NOT(ISERROR(SEARCH("vencido",B845)))</formula>
    </cfRule>
    <cfRule type="containsText" dxfId="2202" priority="6194" operator="containsText" text="Vigente">
      <formula>NOT(ISERROR(SEARCH("Vigente",B845)))</formula>
    </cfRule>
  </conditionalFormatting>
  <conditionalFormatting sqref="B849">
    <cfRule type="containsText" dxfId="2201" priority="6187" stopIfTrue="1" operator="containsText" text="No aprobado">
      <formula>NOT(ISERROR(SEARCH("No aprobado",B849)))</formula>
    </cfRule>
    <cfRule type="containsText" dxfId="2200" priority="6188" operator="containsText" text="Aprobado">
      <formula>NOT(ISERROR(SEARCH("Aprobado",B849)))</formula>
    </cfRule>
  </conditionalFormatting>
  <conditionalFormatting sqref="B849">
    <cfRule type="containsText" dxfId="2199" priority="6189" operator="containsText" text="vencido">
      <formula>NOT(ISERROR(SEARCH("vencido",B849)))</formula>
    </cfRule>
    <cfRule type="containsText" dxfId="2198" priority="6190" operator="containsText" text="Vigente">
      <formula>NOT(ISERROR(SEARCH("Vigente",B849)))</formula>
    </cfRule>
  </conditionalFormatting>
  <conditionalFormatting sqref="B861">
    <cfRule type="containsText" dxfId="2197" priority="6175" stopIfTrue="1" operator="containsText" text="No aprobado">
      <formula>NOT(ISERROR(SEARCH("No aprobado",B861)))</formula>
    </cfRule>
    <cfRule type="containsText" dxfId="2196" priority="6176" operator="containsText" text="Aprobado">
      <formula>NOT(ISERROR(SEARCH("Aprobado",B861)))</formula>
    </cfRule>
  </conditionalFormatting>
  <conditionalFormatting sqref="B861">
    <cfRule type="containsText" dxfId="2195" priority="6177" operator="containsText" text="vencido">
      <formula>NOT(ISERROR(SEARCH("vencido",B861)))</formula>
    </cfRule>
    <cfRule type="containsText" dxfId="2194" priority="6178" operator="containsText" text="Vigente">
      <formula>NOT(ISERROR(SEARCH("Vigente",B861)))</formula>
    </cfRule>
  </conditionalFormatting>
  <conditionalFormatting sqref="C926">
    <cfRule type="containsText" dxfId="2193" priority="6171" stopIfTrue="1" operator="containsText" text="No aprobado">
      <formula>NOT(ISERROR(SEARCH("No aprobado",C926)))</formula>
    </cfRule>
    <cfRule type="containsText" dxfId="2192" priority="6172" operator="containsText" text="Aprobado">
      <formula>NOT(ISERROR(SEARCH("Aprobado",C926)))</formula>
    </cfRule>
  </conditionalFormatting>
  <conditionalFormatting sqref="C926">
    <cfRule type="containsText" dxfId="2191" priority="6173" operator="containsText" text="vencido">
      <formula>NOT(ISERROR(SEARCH("vencido",C926)))</formula>
    </cfRule>
    <cfRule type="containsText" dxfId="2190" priority="6174" operator="containsText" text="Vigente">
      <formula>NOT(ISERROR(SEARCH("Vigente",C926)))</formula>
    </cfRule>
  </conditionalFormatting>
  <conditionalFormatting sqref="C928">
    <cfRule type="containsText" dxfId="2189" priority="6167" stopIfTrue="1" operator="containsText" text="No aprobado">
      <formula>NOT(ISERROR(SEARCH("No aprobado",C928)))</formula>
    </cfRule>
    <cfRule type="containsText" dxfId="2188" priority="6168" operator="containsText" text="Aprobado">
      <formula>NOT(ISERROR(SEARCH("Aprobado",C928)))</formula>
    </cfRule>
  </conditionalFormatting>
  <conditionalFormatting sqref="C928">
    <cfRule type="containsText" dxfId="2187" priority="6169" operator="containsText" text="vencido">
      <formula>NOT(ISERROR(SEARCH("vencido",C928)))</formula>
    </cfRule>
    <cfRule type="containsText" dxfId="2186" priority="6170" operator="containsText" text="Vigente">
      <formula>NOT(ISERROR(SEARCH("Vigente",C928)))</formula>
    </cfRule>
  </conditionalFormatting>
  <conditionalFormatting sqref="C931">
    <cfRule type="containsText" dxfId="2185" priority="6163" stopIfTrue="1" operator="containsText" text="No aprobado">
      <formula>NOT(ISERROR(SEARCH("No aprobado",C931)))</formula>
    </cfRule>
    <cfRule type="containsText" dxfId="2184" priority="6164" operator="containsText" text="Aprobado">
      <formula>NOT(ISERROR(SEARCH("Aprobado",C931)))</formula>
    </cfRule>
  </conditionalFormatting>
  <conditionalFormatting sqref="C931">
    <cfRule type="containsText" dxfId="2183" priority="6165" operator="containsText" text="vencido">
      <formula>NOT(ISERROR(SEARCH("vencido",C931)))</formula>
    </cfRule>
    <cfRule type="containsText" dxfId="2182" priority="6166" operator="containsText" text="Vigente">
      <formula>NOT(ISERROR(SEARCH("Vigente",C931)))</formula>
    </cfRule>
  </conditionalFormatting>
  <conditionalFormatting sqref="AG724:AH725">
    <cfRule type="containsText" dxfId="2181" priority="5253" stopIfTrue="1" operator="containsText" text="No aprobado">
      <formula>NOT(ISERROR(SEARCH("No aprobado",AG724)))</formula>
    </cfRule>
    <cfRule type="containsText" dxfId="2180" priority="5254" operator="containsText" text="Aprobado">
      <formula>NOT(ISERROR(SEARCH("Aprobado",AG724)))</formula>
    </cfRule>
  </conditionalFormatting>
  <conditionalFormatting sqref="Q724:R725 AG724:AH725">
    <cfRule type="containsText" dxfId="2179" priority="5255" operator="containsText" text="vencido">
      <formula>NOT(ISERROR(SEARCH("vencido",Q724)))</formula>
    </cfRule>
    <cfRule type="containsText" dxfId="2178" priority="5256" operator="containsText" text="Vigente">
      <formula>NOT(ISERROR(SEARCH("Vigente",Q724)))</formula>
    </cfRule>
  </conditionalFormatting>
  <conditionalFormatting sqref="Q724:R725 AA724:AA725 T724:T725 AC724:AC725">
    <cfRule type="cellIs" dxfId="2177" priority="5251" stopIfTrue="1" operator="greaterThan">
      <formula>TODAY()</formula>
    </cfRule>
    <cfRule type="cellIs" dxfId="2176" priority="5252" stopIfTrue="1" operator="greaterThan">
      <formula>"hoy()"</formula>
    </cfRule>
  </conditionalFormatting>
  <conditionalFormatting sqref="R996:AD997 AF996:AH997">
    <cfRule type="cellIs" dxfId="2175" priority="4839" stopIfTrue="1" operator="greaterThan">
      <formula>TODAY()</formula>
    </cfRule>
    <cfRule type="cellIs" dxfId="2174" priority="4840" stopIfTrue="1" operator="greaterThan">
      <formula>"hoy()"</formula>
    </cfRule>
  </conditionalFormatting>
  <conditionalFormatting sqref="Q996:Q997">
    <cfRule type="cellIs" dxfId="2173" priority="4837" stopIfTrue="1" operator="greaterThan">
      <formula>TODAY()</formula>
    </cfRule>
    <cfRule type="cellIs" dxfId="2172" priority="4838" stopIfTrue="1" operator="greaterThan">
      <formula>"hoy()"</formula>
    </cfRule>
  </conditionalFormatting>
  <conditionalFormatting sqref="Q752">
    <cfRule type="cellIs" dxfId="2171" priority="3187" stopIfTrue="1" operator="greaterThan">
      <formula>TODAY()</formula>
    </cfRule>
    <cfRule type="cellIs" dxfId="2170" priority="3188" stopIfTrue="1" operator="greaterThan">
      <formula>"hoy()"</formula>
    </cfRule>
  </conditionalFormatting>
  <conditionalFormatting sqref="Q739:R739">
    <cfRule type="containsText" dxfId="2169" priority="2513" operator="containsText" text="vencido">
      <formula>NOT(ISERROR(SEARCH("vencido",Q739)))</formula>
    </cfRule>
    <cfRule type="containsText" dxfId="2168" priority="2514" operator="containsText" text="Vigente">
      <formula>NOT(ISERROR(SEARCH("Vigente",Q739)))</formula>
    </cfRule>
  </conditionalFormatting>
  <conditionalFormatting sqref="R739">
    <cfRule type="cellIs" dxfId="2167" priority="2509" stopIfTrue="1" operator="greaterThan">
      <formula>TODAY()</formula>
    </cfRule>
    <cfRule type="cellIs" dxfId="2166" priority="2510" stopIfTrue="1" operator="greaterThan">
      <formula>"hoy()"</formula>
    </cfRule>
  </conditionalFormatting>
  <conditionalFormatting sqref="R739">
    <cfRule type="cellIs" dxfId="2165" priority="2483" stopIfTrue="1" operator="greaterThan">
      <formula>TODAY()</formula>
    </cfRule>
    <cfRule type="cellIs" dxfId="2164" priority="2484" stopIfTrue="1" operator="greaterThan">
      <formula>"hoy()"</formula>
    </cfRule>
  </conditionalFormatting>
  <conditionalFormatting sqref="AA739">
    <cfRule type="cellIs" dxfId="2163" priority="2481" stopIfTrue="1" operator="greaterThan">
      <formula>TODAY()</formula>
    </cfRule>
    <cfRule type="cellIs" dxfId="2162" priority="2482" stopIfTrue="1" operator="greaterThan">
      <formula>"hoy()"</formula>
    </cfRule>
  </conditionalFormatting>
  <conditionalFormatting sqref="R739">
    <cfRule type="cellIs" dxfId="2161" priority="2479" stopIfTrue="1" operator="greaterThan">
      <formula>TODAY()</formula>
    </cfRule>
    <cfRule type="cellIs" dxfId="2160" priority="2480" stopIfTrue="1" operator="greaterThan">
      <formula>"hoy()"</formula>
    </cfRule>
  </conditionalFormatting>
  <conditionalFormatting sqref="AA739">
    <cfRule type="cellIs" dxfId="2159" priority="2477" stopIfTrue="1" operator="greaterThan">
      <formula>TODAY()</formula>
    </cfRule>
    <cfRule type="cellIs" dxfId="2158" priority="2478" stopIfTrue="1" operator="greaterThan">
      <formula>"hoy()"</formula>
    </cfRule>
  </conditionalFormatting>
  <conditionalFormatting sqref="Q739">
    <cfRule type="cellIs" dxfId="2157" priority="2475" stopIfTrue="1" operator="greaterThan">
      <formula>TODAY()</formula>
    </cfRule>
    <cfRule type="cellIs" dxfId="2156" priority="2476" stopIfTrue="1" operator="greaterThan">
      <formula>"hoy()"</formula>
    </cfRule>
  </conditionalFormatting>
  <conditionalFormatting sqref="R739">
    <cfRule type="cellIs" dxfId="2155" priority="2473" stopIfTrue="1" operator="greaterThan">
      <formula>TODAY()</formula>
    </cfRule>
    <cfRule type="cellIs" dxfId="2154" priority="2474" stopIfTrue="1" operator="greaterThan">
      <formula>"hoy()"</formula>
    </cfRule>
  </conditionalFormatting>
  <conditionalFormatting sqref="T739">
    <cfRule type="cellIs" dxfId="2153" priority="2471" stopIfTrue="1" operator="greaterThan">
      <formula>TODAY()</formula>
    </cfRule>
    <cfRule type="cellIs" dxfId="2152" priority="2472" stopIfTrue="1" operator="greaterThan">
      <formula>"hoy()"</formula>
    </cfRule>
  </conditionalFormatting>
  <conditionalFormatting sqref="AC739">
    <cfRule type="cellIs" dxfId="2151" priority="2469" stopIfTrue="1" operator="greaterThan">
      <formula>TODAY()</formula>
    </cfRule>
    <cfRule type="cellIs" dxfId="2150" priority="2470" stopIfTrue="1" operator="greaterThan">
      <formula>"hoy()"</formula>
    </cfRule>
  </conditionalFormatting>
  <conditionalFormatting sqref="Q739">
    <cfRule type="cellIs" dxfId="2149" priority="2467" stopIfTrue="1" operator="greaterThan">
      <formula>TODAY()</formula>
    </cfRule>
    <cfRule type="cellIs" dxfId="2148" priority="2468" stopIfTrue="1" operator="greaterThan">
      <formula>"hoy()"</formula>
    </cfRule>
  </conditionalFormatting>
  <conditionalFormatting sqref="Q753:R766 AA753:AA766 T753:T766 AC753:AC766">
    <cfRule type="cellIs" dxfId="2147" priority="2461" stopIfTrue="1" operator="greaterThan">
      <formula>TODAY()</formula>
    </cfRule>
    <cfRule type="cellIs" dxfId="2146" priority="2462" stopIfTrue="1" operator="greaterThan">
      <formula>"hoy()"</formula>
    </cfRule>
  </conditionalFormatting>
  <conditionalFormatting sqref="AC731:AC735 T731:T735 AA731:AA735 Q731:R735">
    <cfRule type="cellIs" dxfId="2145" priority="2455" stopIfTrue="1" operator="greaterThan">
      <formula>TODAY()</formula>
    </cfRule>
    <cfRule type="cellIs" dxfId="2144" priority="2456" stopIfTrue="1" operator="greaterThan">
      <formula>"hoy()"</formula>
    </cfRule>
  </conditionalFormatting>
  <conditionalFormatting sqref="Q736:R736 AA736 T736 AC736">
    <cfRule type="cellIs" dxfId="2143" priority="2453" stopIfTrue="1" operator="greaterThan">
      <formula>TODAY()</formula>
    </cfRule>
    <cfRule type="cellIs" dxfId="2142" priority="2454" stopIfTrue="1" operator="greaterThan">
      <formula>"hoy()"</formula>
    </cfRule>
  </conditionalFormatting>
  <conditionalFormatting sqref="Q737:R737 AA737 T737 AC737">
    <cfRule type="cellIs" dxfId="2141" priority="2451" stopIfTrue="1" operator="greaterThan">
      <formula>TODAY()</formula>
    </cfRule>
    <cfRule type="cellIs" dxfId="2140" priority="2452" stopIfTrue="1" operator="greaterThan">
      <formula>"hoy()"</formula>
    </cfRule>
  </conditionalFormatting>
  <conditionalFormatting sqref="Q738:R738 AA738 T738 AC738">
    <cfRule type="cellIs" dxfId="2139" priority="2449" stopIfTrue="1" operator="greaterThan">
      <formula>TODAY()</formula>
    </cfRule>
    <cfRule type="cellIs" dxfId="2138" priority="2450" stopIfTrue="1" operator="greaterThan">
      <formula>"hoy()"</formula>
    </cfRule>
  </conditionalFormatting>
  <conditionalFormatting sqref="Q728:R730 AA728:AA730 T728:T730 AC728:AC730">
    <cfRule type="cellIs" dxfId="2137" priority="2443" stopIfTrue="1" operator="greaterThan">
      <formula>TODAY()</formula>
    </cfRule>
    <cfRule type="cellIs" dxfId="2136" priority="2444" stopIfTrue="1" operator="greaterThan">
      <formula>"hoy()"</formula>
    </cfRule>
  </conditionalFormatting>
  <conditionalFormatting sqref="AG770:AH771 AG747:AH749">
    <cfRule type="containsText" dxfId="2135" priority="3461" stopIfTrue="1" operator="containsText" text="No aprobado">
      <formula>NOT(ISERROR(SEARCH("No aprobado",AG747)))</formula>
    </cfRule>
    <cfRule type="containsText" dxfId="2134" priority="3462" operator="containsText" text="Aprobado">
      <formula>NOT(ISERROR(SEARCH("Aprobado",AG747)))</formula>
    </cfRule>
  </conditionalFormatting>
  <conditionalFormatting sqref="AG770:AH771 Q747:R752 AG747:AH749">
    <cfRule type="containsText" dxfId="2133" priority="3463" operator="containsText" text="vencido">
      <formula>NOT(ISERROR(SEARCH("vencido",Q747)))</formula>
    </cfRule>
    <cfRule type="containsText" dxfId="2132" priority="3464" operator="containsText" text="Vigente">
      <formula>NOT(ISERROR(SEARCH("Vigente",Q747)))</formula>
    </cfRule>
  </conditionalFormatting>
  <conditionalFormatting sqref="R782:R785 AC782:AC785 T782:T785">
    <cfRule type="cellIs" dxfId="2131" priority="3459" stopIfTrue="1" operator="greaterThan">
      <formula>TODAY()</formula>
    </cfRule>
    <cfRule type="cellIs" dxfId="2130" priority="3460" stopIfTrue="1" operator="greaterThan">
      <formula>"hoy()"</formula>
    </cfRule>
  </conditionalFormatting>
  <conditionalFormatting sqref="Q782:Q785">
    <cfRule type="cellIs" dxfId="2129" priority="3457" stopIfTrue="1" operator="greaterThan">
      <formula>TODAY()</formula>
    </cfRule>
    <cfRule type="cellIs" dxfId="2128" priority="3458" stopIfTrue="1" operator="greaterThan">
      <formula>"hoy()"</formula>
    </cfRule>
  </conditionalFormatting>
  <conditionalFormatting sqref="Q744">
    <cfRule type="cellIs" dxfId="2127" priority="3455" stopIfTrue="1" operator="greaterThan">
      <formula>TODAY()</formula>
    </cfRule>
    <cfRule type="cellIs" dxfId="2126" priority="3456" stopIfTrue="1" operator="greaterThan">
      <formula>"hoy()"</formula>
    </cfRule>
  </conditionalFormatting>
  <conditionalFormatting sqref="R744">
    <cfRule type="cellIs" dxfId="2125" priority="3453" stopIfTrue="1" operator="greaterThan">
      <formula>TODAY()</formula>
    </cfRule>
    <cfRule type="cellIs" dxfId="2124" priority="3454" stopIfTrue="1" operator="greaterThan">
      <formula>"hoy()"</formula>
    </cfRule>
  </conditionalFormatting>
  <conditionalFormatting sqref="T744">
    <cfRule type="cellIs" dxfId="2123" priority="3451" stopIfTrue="1" operator="greaterThan">
      <formula>TODAY()</formula>
    </cfRule>
    <cfRule type="cellIs" dxfId="2122" priority="3452" stopIfTrue="1" operator="greaterThan">
      <formula>"hoy()"</formula>
    </cfRule>
  </conditionalFormatting>
  <conditionalFormatting sqref="AC744">
    <cfRule type="cellIs" dxfId="2121" priority="3449" stopIfTrue="1" operator="greaterThan">
      <formula>TODAY()</formula>
    </cfRule>
    <cfRule type="cellIs" dxfId="2120" priority="3450" stopIfTrue="1" operator="greaterThan">
      <formula>"hoy()"</formula>
    </cfRule>
  </conditionalFormatting>
  <conditionalFormatting sqref="Q744">
    <cfRule type="cellIs" dxfId="2119" priority="3447" stopIfTrue="1" operator="greaterThan">
      <formula>TODAY()</formula>
    </cfRule>
    <cfRule type="cellIs" dxfId="2118" priority="3448" stopIfTrue="1" operator="greaterThan">
      <formula>"hoy()"</formula>
    </cfRule>
  </conditionalFormatting>
  <conditionalFormatting sqref="Q745">
    <cfRule type="cellIs" dxfId="2117" priority="3445" stopIfTrue="1" operator="greaterThan">
      <formula>TODAY()</formula>
    </cfRule>
    <cfRule type="cellIs" dxfId="2116" priority="3446" stopIfTrue="1" operator="greaterThan">
      <formula>"hoy()"</formula>
    </cfRule>
  </conditionalFormatting>
  <conditionalFormatting sqref="R745">
    <cfRule type="cellIs" dxfId="2115" priority="3443" stopIfTrue="1" operator="greaterThan">
      <formula>TODAY()</formula>
    </cfRule>
    <cfRule type="cellIs" dxfId="2114" priority="3444" stopIfTrue="1" operator="greaterThan">
      <formula>"hoy()"</formula>
    </cfRule>
  </conditionalFormatting>
  <conditionalFormatting sqref="T745">
    <cfRule type="cellIs" dxfId="2113" priority="3441" stopIfTrue="1" operator="greaterThan">
      <formula>TODAY()</formula>
    </cfRule>
    <cfRule type="cellIs" dxfId="2112" priority="3442" stopIfTrue="1" operator="greaterThan">
      <formula>"hoy()"</formula>
    </cfRule>
  </conditionalFormatting>
  <conditionalFormatting sqref="AC745">
    <cfRule type="cellIs" dxfId="2111" priority="3439" stopIfTrue="1" operator="greaterThan">
      <formula>TODAY()</formula>
    </cfRule>
    <cfRule type="cellIs" dxfId="2110" priority="3440" stopIfTrue="1" operator="greaterThan">
      <formula>"hoy()"</formula>
    </cfRule>
  </conditionalFormatting>
  <conditionalFormatting sqref="Q745">
    <cfRule type="cellIs" dxfId="2109" priority="3437" stopIfTrue="1" operator="greaterThan">
      <formula>TODAY()</formula>
    </cfRule>
    <cfRule type="cellIs" dxfId="2108" priority="3438" stopIfTrue="1" operator="greaterThan">
      <formula>"hoy()"</formula>
    </cfRule>
  </conditionalFormatting>
  <conditionalFormatting sqref="Q746">
    <cfRule type="cellIs" dxfId="2107" priority="3425" stopIfTrue="1" operator="greaterThan">
      <formula>TODAY()</formula>
    </cfRule>
    <cfRule type="cellIs" dxfId="2106" priority="3426" stopIfTrue="1" operator="greaterThan">
      <formula>"hoy()"</formula>
    </cfRule>
  </conditionalFormatting>
  <conditionalFormatting sqref="R746">
    <cfRule type="cellIs" dxfId="2105" priority="3423" stopIfTrue="1" operator="greaterThan">
      <formula>TODAY()</formula>
    </cfRule>
    <cfRule type="cellIs" dxfId="2104" priority="3424" stopIfTrue="1" operator="greaterThan">
      <formula>"hoy()"</formula>
    </cfRule>
  </conditionalFormatting>
  <conditionalFormatting sqref="T746">
    <cfRule type="cellIs" dxfId="2103" priority="3421" stopIfTrue="1" operator="greaterThan">
      <formula>TODAY()</formula>
    </cfRule>
    <cfRule type="cellIs" dxfId="2102" priority="3422" stopIfTrue="1" operator="greaterThan">
      <formula>"hoy()"</formula>
    </cfRule>
  </conditionalFormatting>
  <conditionalFormatting sqref="AC746">
    <cfRule type="cellIs" dxfId="2101" priority="3419" stopIfTrue="1" operator="greaterThan">
      <formula>TODAY()</formula>
    </cfRule>
    <cfRule type="cellIs" dxfId="2100" priority="3420" stopIfTrue="1" operator="greaterThan">
      <formula>"hoy()"</formula>
    </cfRule>
  </conditionalFormatting>
  <conditionalFormatting sqref="Q746">
    <cfRule type="cellIs" dxfId="2099" priority="3417" stopIfTrue="1" operator="greaterThan">
      <formula>TODAY()</formula>
    </cfRule>
    <cfRule type="cellIs" dxfId="2098" priority="3418" stopIfTrue="1" operator="greaterThan">
      <formula>"hoy()"</formula>
    </cfRule>
  </conditionalFormatting>
  <conditionalFormatting sqref="Q746">
    <cfRule type="cellIs" dxfId="2097" priority="3405" stopIfTrue="1" operator="greaterThan">
      <formula>TODAY()</formula>
    </cfRule>
    <cfRule type="cellIs" dxfId="2096" priority="3406" stopIfTrue="1" operator="greaterThan">
      <formula>"hoy()"</formula>
    </cfRule>
  </conditionalFormatting>
  <conditionalFormatting sqref="R746">
    <cfRule type="cellIs" dxfId="2095" priority="3403" stopIfTrue="1" operator="greaterThan">
      <formula>TODAY()</formula>
    </cfRule>
    <cfRule type="cellIs" dxfId="2094" priority="3404" stopIfTrue="1" operator="greaterThan">
      <formula>"hoy()"</formula>
    </cfRule>
  </conditionalFormatting>
  <conditionalFormatting sqref="T746">
    <cfRule type="cellIs" dxfId="2093" priority="3401" stopIfTrue="1" operator="greaterThan">
      <formula>TODAY()</formula>
    </cfRule>
    <cfRule type="cellIs" dxfId="2092" priority="3402" stopIfTrue="1" operator="greaterThan">
      <formula>"hoy()"</formula>
    </cfRule>
  </conditionalFormatting>
  <conditionalFormatting sqref="AC746">
    <cfRule type="cellIs" dxfId="2091" priority="3399" stopIfTrue="1" operator="greaterThan">
      <formula>TODAY()</formula>
    </cfRule>
    <cfRule type="cellIs" dxfId="2090" priority="3400" stopIfTrue="1" operator="greaterThan">
      <formula>"hoy()"</formula>
    </cfRule>
  </conditionalFormatting>
  <conditionalFormatting sqref="Q746">
    <cfRule type="cellIs" dxfId="2089" priority="3397" stopIfTrue="1" operator="greaterThan">
      <formula>TODAY()</formula>
    </cfRule>
    <cfRule type="cellIs" dxfId="2088" priority="3398" stopIfTrue="1" operator="greaterThan">
      <formula>"hoy()"</formula>
    </cfRule>
  </conditionalFormatting>
  <conditionalFormatting sqref="Q746">
    <cfRule type="cellIs" dxfId="2087" priority="3395" stopIfTrue="1" operator="greaterThan">
      <formula>TODAY()</formula>
    </cfRule>
    <cfRule type="cellIs" dxfId="2086" priority="3396" stopIfTrue="1" operator="greaterThan">
      <formula>"hoy()"</formula>
    </cfRule>
  </conditionalFormatting>
  <conditionalFormatting sqref="R746">
    <cfRule type="cellIs" dxfId="2085" priority="3393" stopIfTrue="1" operator="greaterThan">
      <formula>TODAY()</formula>
    </cfRule>
    <cfRule type="cellIs" dxfId="2084" priority="3394" stopIfTrue="1" operator="greaterThan">
      <formula>"hoy()"</formula>
    </cfRule>
  </conditionalFormatting>
  <conditionalFormatting sqref="T746">
    <cfRule type="cellIs" dxfId="2083" priority="3391" stopIfTrue="1" operator="greaterThan">
      <formula>TODAY()</formula>
    </cfRule>
    <cfRule type="cellIs" dxfId="2082" priority="3392" stopIfTrue="1" operator="greaterThan">
      <formula>"hoy()"</formula>
    </cfRule>
  </conditionalFormatting>
  <conditionalFormatting sqref="AC746">
    <cfRule type="cellIs" dxfId="2081" priority="3389" stopIfTrue="1" operator="greaterThan">
      <formula>TODAY()</formula>
    </cfRule>
    <cfRule type="cellIs" dxfId="2080" priority="3390" stopIfTrue="1" operator="greaterThan">
      <formula>"hoy()"</formula>
    </cfRule>
  </conditionalFormatting>
  <conditionalFormatting sqref="Q746">
    <cfRule type="cellIs" dxfId="2079" priority="3387" stopIfTrue="1" operator="greaterThan">
      <formula>TODAY()</formula>
    </cfRule>
    <cfRule type="cellIs" dxfId="2078" priority="3388" stopIfTrue="1" operator="greaterThan">
      <formula>"hoy()"</formula>
    </cfRule>
  </conditionalFormatting>
  <conditionalFormatting sqref="R747">
    <cfRule type="cellIs" dxfId="2077" priority="3385" stopIfTrue="1" operator="greaterThan">
      <formula>TODAY()</formula>
    </cfRule>
    <cfRule type="cellIs" dxfId="2076" priority="3386" stopIfTrue="1" operator="greaterThan">
      <formula>"hoy()"</formula>
    </cfRule>
  </conditionalFormatting>
  <conditionalFormatting sqref="AA747">
    <cfRule type="cellIs" dxfId="2075" priority="3383" stopIfTrue="1" operator="greaterThan">
      <formula>TODAY()</formula>
    </cfRule>
    <cfRule type="cellIs" dxfId="2074" priority="3384" stopIfTrue="1" operator="greaterThan">
      <formula>"hoy()"</formula>
    </cfRule>
  </conditionalFormatting>
  <conditionalFormatting sqref="R748">
    <cfRule type="cellIs" dxfId="2073" priority="3381" stopIfTrue="1" operator="greaterThan">
      <formula>TODAY()</formula>
    </cfRule>
    <cfRule type="cellIs" dxfId="2072" priority="3382" stopIfTrue="1" operator="greaterThan">
      <formula>"hoy()"</formula>
    </cfRule>
  </conditionalFormatting>
  <conditionalFormatting sqref="AA748">
    <cfRule type="cellIs" dxfId="2071" priority="3379" stopIfTrue="1" operator="greaterThan">
      <formula>TODAY()</formula>
    </cfRule>
    <cfRule type="cellIs" dxfId="2070" priority="3380" stopIfTrue="1" operator="greaterThan">
      <formula>"hoy()"</formula>
    </cfRule>
  </conditionalFormatting>
  <conditionalFormatting sqref="R749">
    <cfRule type="cellIs" dxfId="2069" priority="3377" stopIfTrue="1" operator="greaterThan">
      <formula>TODAY()</formula>
    </cfRule>
    <cfRule type="cellIs" dxfId="2068" priority="3378" stopIfTrue="1" operator="greaterThan">
      <formula>"hoy()"</formula>
    </cfRule>
  </conditionalFormatting>
  <conditionalFormatting sqref="AA749">
    <cfRule type="cellIs" dxfId="2067" priority="3375" stopIfTrue="1" operator="greaterThan">
      <formula>TODAY()</formula>
    </cfRule>
    <cfRule type="cellIs" dxfId="2066" priority="3376" stopIfTrue="1" operator="greaterThan">
      <formula>"hoy()"</formula>
    </cfRule>
  </conditionalFormatting>
  <conditionalFormatting sqref="R747">
    <cfRule type="cellIs" dxfId="2065" priority="3373" stopIfTrue="1" operator="greaterThan">
      <formula>TODAY()</formula>
    </cfRule>
    <cfRule type="cellIs" dxfId="2064" priority="3374" stopIfTrue="1" operator="greaterThan">
      <formula>"hoy()"</formula>
    </cfRule>
  </conditionalFormatting>
  <conditionalFormatting sqref="AA747">
    <cfRule type="cellIs" dxfId="2063" priority="3371" stopIfTrue="1" operator="greaterThan">
      <formula>TODAY()</formula>
    </cfRule>
    <cfRule type="cellIs" dxfId="2062" priority="3372" stopIfTrue="1" operator="greaterThan">
      <formula>"hoy()"</formula>
    </cfRule>
  </conditionalFormatting>
  <conditionalFormatting sqref="R748">
    <cfRule type="cellIs" dxfId="2061" priority="3369" stopIfTrue="1" operator="greaterThan">
      <formula>TODAY()</formula>
    </cfRule>
    <cfRule type="cellIs" dxfId="2060" priority="3370" stopIfTrue="1" operator="greaterThan">
      <formula>"hoy()"</formula>
    </cfRule>
  </conditionalFormatting>
  <conditionalFormatting sqref="AA748">
    <cfRule type="cellIs" dxfId="2059" priority="3367" stopIfTrue="1" operator="greaterThan">
      <formula>TODAY()</formula>
    </cfRule>
    <cfRule type="cellIs" dxfId="2058" priority="3368" stopIfTrue="1" operator="greaterThan">
      <formula>"hoy()"</formula>
    </cfRule>
  </conditionalFormatting>
  <conditionalFormatting sqref="R749">
    <cfRule type="cellIs" dxfId="2057" priority="3365" stopIfTrue="1" operator="greaterThan">
      <formula>TODAY()</formula>
    </cfRule>
    <cfRule type="cellIs" dxfId="2056" priority="3366" stopIfTrue="1" operator="greaterThan">
      <formula>"hoy()"</formula>
    </cfRule>
  </conditionalFormatting>
  <conditionalFormatting sqref="AA749">
    <cfRule type="cellIs" dxfId="2055" priority="3363" stopIfTrue="1" operator="greaterThan">
      <formula>TODAY()</formula>
    </cfRule>
    <cfRule type="cellIs" dxfId="2054" priority="3364" stopIfTrue="1" operator="greaterThan">
      <formula>"hoy()"</formula>
    </cfRule>
  </conditionalFormatting>
  <conditionalFormatting sqref="R748">
    <cfRule type="cellIs" dxfId="2053" priority="3361" stopIfTrue="1" operator="greaterThan">
      <formula>TODAY()</formula>
    </cfRule>
    <cfRule type="cellIs" dxfId="2052" priority="3362" stopIfTrue="1" operator="greaterThan">
      <formula>"hoy()"</formula>
    </cfRule>
  </conditionalFormatting>
  <conditionalFormatting sqref="AA748">
    <cfRule type="cellIs" dxfId="2051" priority="3359" stopIfTrue="1" operator="greaterThan">
      <formula>TODAY()</formula>
    </cfRule>
    <cfRule type="cellIs" dxfId="2050" priority="3360" stopIfTrue="1" operator="greaterThan">
      <formula>"hoy()"</formula>
    </cfRule>
  </conditionalFormatting>
  <conditionalFormatting sqref="R749">
    <cfRule type="cellIs" dxfId="2049" priority="3357" stopIfTrue="1" operator="greaterThan">
      <formula>TODAY()</formula>
    </cfRule>
    <cfRule type="cellIs" dxfId="2048" priority="3358" stopIfTrue="1" operator="greaterThan">
      <formula>"hoy()"</formula>
    </cfRule>
  </conditionalFormatting>
  <conditionalFormatting sqref="AA749">
    <cfRule type="cellIs" dxfId="2047" priority="3355" stopIfTrue="1" operator="greaterThan">
      <formula>TODAY()</formula>
    </cfRule>
    <cfRule type="cellIs" dxfId="2046" priority="3356" stopIfTrue="1" operator="greaterThan">
      <formula>"hoy()"</formula>
    </cfRule>
  </conditionalFormatting>
  <conditionalFormatting sqref="Q747">
    <cfRule type="cellIs" dxfId="2045" priority="3353" stopIfTrue="1" operator="greaterThan">
      <formula>TODAY()</formula>
    </cfRule>
    <cfRule type="cellIs" dxfId="2044" priority="3354" stopIfTrue="1" operator="greaterThan">
      <formula>"hoy()"</formula>
    </cfRule>
  </conditionalFormatting>
  <conditionalFormatting sqref="R747">
    <cfRule type="cellIs" dxfId="2043" priority="3351" stopIfTrue="1" operator="greaterThan">
      <formula>TODAY()</formula>
    </cfRule>
    <cfRule type="cellIs" dxfId="2042" priority="3352" stopIfTrue="1" operator="greaterThan">
      <formula>"hoy()"</formula>
    </cfRule>
  </conditionalFormatting>
  <conditionalFormatting sqref="T747">
    <cfRule type="cellIs" dxfId="2041" priority="3349" stopIfTrue="1" operator="greaterThan">
      <formula>TODAY()</formula>
    </cfRule>
    <cfRule type="cellIs" dxfId="2040" priority="3350" stopIfTrue="1" operator="greaterThan">
      <formula>"hoy()"</formula>
    </cfRule>
  </conditionalFormatting>
  <conditionalFormatting sqref="AC747">
    <cfRule type="cellIs" dxfId="2039" priority="3347" stopIfTrue="1" operator="greaterThan">
      <formula>TODAY()</formula>
    </cfRule>
    <cfRule type="cellIs" dxfId="2038" priority="3348" stopIfTrue="1" operator="greaterThan">
      <formula>"hoy()"</formula>
    </cfRule>
  </conditionalFormatting>
  <conditionalFormatting sqref="Q747">
    <cfRule type="cellIs" dxfId="2037" priority="3345" stopIfTrue="1" operator="greaterThan">
      <formula>TODAY()</formula>
    </cfRule>
    <cfRule type="cellIs" dxfId="2036" priority="3346" stopIfTrue="1" operator="greaterThan">
      <formula>"hoy()"</formula>
    </cfRule>
  </conditionalFormatting>
  <conditionalFormatting sqref="Q748">
    <cfRule type="cellIs" dxfId="2035" priority="3343" stopIfTrue="1" operator="greaterThan">
      <formula>TODAY()</formula>
    </cfRule>
    <cfRule type="cellIs" dxfId="2034" priority="3344" stopIfTrue="1" operator="greaterThan">
      <formula>"hoy()"</formula>
    </cfRule>
  </conditionalFormatting>
  <conditionalFormatting sqref="R748">
    <cfRule type="cellIs" dxfId="2033" priority="3341" stopIfTrue="1" operator="greaterThan">
      <formula>TODAY()</formula>
    </cfRule>
    <cfRule type="cellIs" dxfId="2032" priority="3342" stopIfTrue="1" operator="greaterThan">
      <formula>"hoy()"</formula>
    </cfRule>
  </conditionalFormatting>
  <conditionalFormatting sqref="T748">
    <cfRule type="cellIs" dxfId="2031" priority="3339" stopIfTrue="1" operator="greaterThan">
      <formula>TODAY()</formula>
    </cfRule>
    <cfRule type="cellIs" dxfId="2030" priority="3340" stopIfTrue="1" operator="greaterThan">
      <formula>"hoy()"</formula>
    </cfRule>
  </conditionalFormatting>
  <conditionalFormatting sqref="AC748">
    <cfRule type="cellIs" dxfId="2029" priority="3337" stopIfTrue="1" operator="greaterThan">
      <formula>TODAY()</formula>
    </cfRule>
    <cfRule type="cellIs" dxfId="2028" priority="3338" stopIfTrue="1" operator="greaterThan">
      <formula>"hoy()"</formula>
    </cfRule>
  </conditionalFormatting>
  <conditionalFormatting sqref="Q748">
    <cfRule type="cellIs" dxfId="2027" priority="3335" stopIfTrue="1" operator="greaterThan">
      <formula>TODAY()</formula>
    </cfRule>
    <cfRule type="cellIs" dxfId="2026" priority="3336" stopIfTrue="1" operator="greaterThan">
      <formula>"hoy()"</formula>
    </cfRule>
  </conditionalFormatting>
  <conditionalFormatting sqref="Q749">
    <cfRule type="cellIs" dxfId="2025" priority="3333" stopIfTrue="1" operator="greaterThan">
      <formula>TODAY()</formula>
    </cfRule>
    <cfRule type="cellIs" dxfId="2024" priority="3334" stopIfTrue="1" operator="greaterThan">
      <formula>"hoy()"</formula>
    </cfRule>
  </conditionalFormatting>
  <conditionalFormatting sqref="R749">
    <cfRule type="cellIs" dxfId="2023" priority="3331" stopIfTrue="1" operator="greaterThan">
      <formula>TODAY()</formula>
    </cfRule>
    <cfRule type="cellIs" dxfId="2022" priority="3332" stopIfTrue="1" operator="greaterThan">
      <formula>"hoy()"</formula>
    </cfRule>
  </conditionalFormatting>
  <conditionalFormatting sqref="T749">
    <cfRule type="cellIs" dxfId="2021" priority="3329" stopIfTrue="1" operator="greaterThan">
      <formula>TODAY()</formula>
    </cfRule>
    <cfRule type="cellIs" dxfId="2020" priority="3330" stopIfTrue="1" operator="greaterThan">
      <formula>"hoy()"</formula>
    </cfRule>
  </conditionalFormatting>
  <conditionalFormatting sqref="AC749">
    <cfRule type="cellIs" dxfId="2019" priority="3327" stopIfTrue="1" operator="greaterThan">
      <formula>TODAY()</formula>
    </cfRule>
    <cfRule type="cellIs" dxfId="2018" priority="3328" stopIfTrue="1" operator="greaterThan">
      <formula>"hoy()"</formula>
    </cfRule>
  </conditionalFormatting>
  <conditionalFormatting sqref="Q749">
    <cfRule type="cellIs" dxfId="2017" priority="3325" stopIfTrue="1" operator="greaterThan">
      <formula>TODAY()</formula>
    </cfRule>
    <cfRule type="cellIs" dxfId="2016" priority="3326" stopIfTrue="1" operator="greaterThan">
      <formula>"hoy()"</formula>
    </cfRule>
  </conditionalFormatting>
  <conditionalFormatting sqref="Q747">
    <cfRule type="cellIs" dxfId="2015" priority="3323" stopIfTrue="1" operator="greaterThan">
      <formula>TODAY()</formula>
    </cfRule>
    <cfRule type="cellIs" dxfId="2014" priority="3324" stopIfTrue="1" operator="greaterThan">
      <formula>"hoy()"</formula>
    </cfRule>
  </conditionalFormatting>
  <conditionalFormatting sqref="R747">
    <cfRule type="cellIs" dxfId="2013" priority="3321" stopIfTrue="1" operator="greaterThan">
      <formula>TODAY()</formula>
    </cfRule>
    <cfRule type="cellIs" dxfId="2012" priority="3322" stopIfTrue="1" operator="greaterThan">
      <formula>"hoy()"</formula>
    </cfRule>
  </conditionalFormatting>
  <conditionalFormatting sqref="T747">
    <cfRule type="cellIs" dxfId="2011" priority="3319" stopIfTrue="1" operator="greaterThan">
      <formula>TODAY()</formula>
    </cfRule>
    <cfRule type="cellIs" dxfId="2010" priority="3320" stopIfTrue="1" operator="greaterThan">
      <formula>"hoy()"</formula>
    </cfRule>
  </conditionalFormatting>
  <conditionalFormatting sqref="AC747">
    <cfRule type="cellIs" dxfId="2009" priority="3317" stopIfTrue="1" operator="greaterThan">
      <formula>TODAY()</formula>
    </cfRule>
    <cfRule type="cellIs" dxfId="2008" priority="3318" stopIfTrue="1" operator="greaterThan">
      <formula>"hoy()"</formula>
    </cfRule>
  </conditionalFormatting>
  <conditionalFormatting sqref="Q747">
    <cfRule type="cellIs" dxfId="2007" priority="3315" stopIfTrue="1" operator="greaterThan">
      <formula>TODAY()</formula>
    </cfRule>
    <cfRule type="cellIs" dxfId="2006" priority="3316" stopIfTrue="1" operator="greaterThan">
      <formula>"hoy()"</formula>
    </cfRule>
  </conditionalFormatting>
  <conditionalFormatting sqref="Q748">
    <cfRule type="cellIs" dxfId="2005" priority="3313" stopIfTrue="1" operator="greaterThan">
      <formula>TODAY()</formula>
    </cfRule>
    <cfRule type="cellIs" dxfId="2004" priority="3314" stopIfTrue="1" operator="greaterThan">
      <formula>"hoy()"</formula>
    </cfRule>
  </conditionalFormatting>
  <conditionalFormatting sqref="R748">
    <cfRule type="cellIs" dxfId="2003" priority="3311" stopIfTrue="1" operator="greaterThan">
      <formula>TODAY()</formula>
    </cfRule>
    <cfRule type="cellIs" dxfId="2002" priority="3312" stopIfTrue="1" operator="greaterThan">
      <formula>"hoy()"</formula>
    </cfRule>
  </conditionalFormatting>
  <conditionalFormatting sqref="T748">
    <cfRule type="cellIs" dxfId="2001" priority="3309" stopIfTrue="1" operator="greaterThan">
      <formula>TODAY()</formula>
    </cfRule>
    <cfRule type="cellIs" dxfId="2000" priority="3310" stopIfTrue="1" operator="greaterThan">
      <formula>"hoy()"</formula>
    </cfRule>
  </conditionalFormatting>
  <conditionalFormatting sqref="AC748">
    <cfRule type="cellIs" dxfId="1999" priority="3307" stopIfTrue="1" operator="greaterThan">
      <formula>TODAY()</formula>
    </cfRule>
    <cfRule type="cellIs" dxfId="1998" priority="3308" stopIfTrue="1" operator="greaterThan">
      <formula>"hoy()"</formula>
    </cfRule>
  </conditionalFormatting>
  <conditionalFormatting sqref="Q748">
    <cfRule type="cellIs" dxfId="1997" priority="3305" stopIfTrue="1" operator="greaterThan">
      <formula>TODAY()</formula>
    </cfRule>
    <cfRule type="cellIs" dxfId="1996" priority="3306" stopIfTrue="1" operator="greaterThan">
      <formula>"hoy()"</formula>
    </cfRule>
  </conditionalFormatting>
  <conditionalFormatting sqref="Q749">
    <cfRule type="cellIs" dxfId="1995" priority="3303" stopIfTrue="1" operator="greaterThan">
      <formula>TODAY()</formula>
    </cfRule>
    <cfRule type="cellIs" dxfId="1994" priority="3304" stopIfTrue="1" operator="greaterThan">
      <formula>"hoy()"</formula>
    </cfRule>
  </conditionalFormatting>
  <conditionalFormatting sqref="R749">
    <cfRule type="cellIs" dxfId="1993" priority="3301" stopIfTrue="1" operator="greaterThan">
      <formula>TODAY()</formula>
    </cfRule>
    <cfRule type="cellIs" dxfId="1992" priority="3302" stopIfTrue="1" operator="greaterThan">
      <formula>"hoy()"</formula>
    </cfRule>
  </conditionalFormatting>
  <conditionalFormatting sqref="T749">
    <cfRule type="cellIs" dxfId="1991" priority="3299" stopIfTrue="1" operator="greaterThan">
      <formula>TODAY()</formula>
    </cfRule>
    <cfRule type="cellIs" dxfId="1990" priority="3300" stopIfTrue="1" operator="greaterThan">
      <formula>"hoy()"</formula>
    </cfRule>
  </conditionalFormatting>
  <conditionalFormatting sqref="AC749">
    <cfRule type="cellIs" dxfId="1989" priority="3297" stopIfTrue="1" operator="greaterThan">
      <formula>TODAY()</formula>
    </cfRule>
    <cfRule type="cellIs" dxfId="1988" priority="3298" stopIfTrue="1" operator="greaterThan">
      <formula>"hoy()"</formula>
    </cfRule>
  </conditionalFormatting>
  <conditionalFormatting sqref="Q749">
    <cfRule type="cellIs" dxfId="1987" priority="3295" stopIfTrue="1" operator="greaterThan">
      <formula>TODAY()</formula>
    </cfRule>
    <cfRule type="cellIs" dxfId="1986" priority="3296" stopIfTrue="1" operator="greaterThan">
      <formula>"hoy()"</formula>
    </cfRule>
  </conditionalFormatting>
  <conditionalFormatting sqref="Q748">
    <cfRule type="cellIs" dxfId="1985" priority="3293" stopIfTrue="1" operator="greaterThan">
      <formula>TODAY()</formula>
    </cfRule>
    <cfRule type="cellIs" dxfId="1984" priority="3294" stopIfTrue="1" operator="greaterThan">
      <formula>"hoy()"</formula>
    </cfRule>
  </conditionalFormatting>
  <conditionalFormatting sqref="R748">
    <cfRule type="cellIs" dxfId="1983" priority="3291" stopIfTrue="1" operator="greaterThan">
      <formula>TODAY()</formula>
    </cfRule>
    <cfRule type="cellIs" dxfId="1982" priority="3292" stopIfTrue="1" operator="greaterThan">
      <formula>"hoy()"</formula>
    </cfRule>
  </conditionalFormatting>
  <conditionalFormatting sqref="T748">
    <cfRule type="cellIs" dxfId="1981" priority="3289" stopIfTrue="1" operator="greaterThan">
      <formula>TODAY()</formula>
    </cfRule>
    <cfRule type="cellIs" dxfId="1980" priority="3290" stopIfTrue="1" operator="greaterThan">
      <formula>"hoy()"</formula>
    </cfRule>
  </conditionalFormatting>
  <conditionalFormatting sqref="AC748">
    <cfRule type="cellIs" dxfId="1979" priority="3287" stopIfTrue="1" operator="greaterThan">
      <formula>TODAY()</formula>
    </cfRule>
    <cfRule type="cellIs" dxfId="1978" priority="3288" stopIfTrue="1" operator="greaterThan">
      <formula>"hoy()"</formula>
    </cfRule>
  </conditionalFormatting>
  <conditionalFormatting sqref="Q748">
    <cfRule type="cellIs" dxfId="1977" priority="3285" stopIfTrue="1" operator="greaterThan">
      <formula>TODAY()</formula>
    </cfRule>
    <cfRule type="cellIs" dxfId="1976" priority="3286" stopIfTrue="1" operator="greaterThan">
      <formula>"hoy()"</formula>
    </cfRule>
  </conditionalFormatting>
  <conditionalFormatting sqref="Q749">
    <cfRule type="cellIs" dxfId="1975" priority="3283" stopIfTrue="1" operator="greaterThan">
      <formula>TODAY()</formula>
    </cfRule>
    <cfRule type="cellIs" dxfId="1974" priority="3284" stopIfTrue="1" operator="greaterThan">
      <formula>"hoy()"</formula>
    </cfRule>
  </conditionalFormatting>
  <conditionalFormatting sqref="R749">
    <cfRule type="cellIs" dxfId="1973" priority="3281" stopIfTrue="1" operator="greaterThan">
      <formula>TODAY()</formula>
    </cfRule>
    <cfRule type="cellIs" dxfId="1972" priority="3282" stopIfTrue="1" operator="greaterThan">
      <formula>"hoy()"</formula>
    </cfRule>
  </conditionalFormatting>
  <conditionalFormatting sqref="T749">
    <cfRule type="cellIs" dxfId="1971" priority="3279" stopIfTrue="1" operator="greaterThan">
      <formula>TODAY()</formula>
    </cfRule>
    <cfRule type="cellIs" dxfId="1970" priority="3280" stopIfTrue="1" operator="greaterThan">
      <formula>"hoy()"</formula>
    </cfRule>
  </conditionalFormatting>
  <conditionalFormatting sqref="AC749">
    <cfRule type="cellIs" dxfId="1969" priority="3277" stopIfTrue="1" operator="greaterThan">
      <formula>TODAY()</formula>
    </cfRule>
    <cfRule type="cellIs" dxfId="1968" priority="3278" stopIfTrue="1" operator="greaterThan">
      <formula>"hoy()"</formula>
    </cfRule>
  </conditionalFormatting>
  <conditionalFormatting sqref="Q749">
    <cfRule type="cellIs" dxfId="1967" priority="3275" stopIfTrue="1" operator="greaterThan">
      <formula>TODAY()</formula>
    </cfRule>
    <cfRule type="cellIs" dxfId="1966" priority="3276" stopIfTrue="1" operator="greaterThan">
      <formula>"hoy()"</formula>
    </cfRule>
  </conditionalFormatting>
  <conditionalFormatting sqref="AG750:AH752">
    <cfRule type="containsText" dxfId="1965" priority="3273" stopIfTrue="1" operator="containsText" text="No aprobado">
      <formula>NOT(ISERROR(SEARCH("No aprobado",AG750)))</formula>
    </cfRule>
    <cfRule type="containsText" dxfId="1964" priority="3274" operator="containsText" text="Aprobado">
      <formula>NOT(ISERROR(SEARCH("Aprobado",AG750)))</formula>
    </cfRule>
  </conditionalFormatting>
  <conditionalFormatting sqref="AG750:AH752">
    <cfRule type="containsText" dxfId="1963" priority="3271" operator="containsText" text="vencido">
      <formula>NOT(ISERROR(SEARCH("vencido",AG750)))</formula>
    </cfRule>
    <cfRule type="containsText" dxfId="1962" priority="3272" operator="containsText" text="Vigente">
      <formula>NOT(ISERROR(SEARCH("Vigente",AG750)))</formula>
    </cfRule>
  </conditionalFormatting>
  <conditionalFormatting sqref="R750">
    <cfRule type="cellIs" dxfId="1961" priority="3269" stopIfTrue="1" operator="greaterThan">
      <formula>TODAY()</formula>
    </cfRule>
    <cfRule type="cellIs" dxfId="1960" priority="3270" stopIfTrue="1" operator="greaterThan">
      <formula>"hoy()"</formula>
    </cfRule>
  </conditionalFormatting>
  <conditionalFormatting sqref="AA750">
    <cfRule type="cellIs" dxfId="1959" priority="3267" stopIfTrue="1" operator="greaterThan">
      <formula>TODAY()</formula>
    </cfRule>
    <cfRule type="cellIs" dxfId="1958" priority="3268" stopIfTrue="1" operator="greaterThan">
      <formula>"hoy()"</formula>
    </cfRule>
  </conditionalFormatting>
  <conditionalFormatting sqref="R751">
    <cfRule type="cellIs" dxfId="1957" priority="3265" stopIfTrue="1" operator="greaterThan">
      <formula>TODAY()</formula>
    </cfRule>
    <cfRule type="cellIs" dxfId="1956" priority="3266" stopIfTrue="1" operator="greaterThan">
      <formula>"hoy()"</formula>
    </cfRule>
  </conditionalFormatting>
  <conditionalFormatting sqref="AA751">
    <cfRule type="cellIs" dxfId="1955" priority="3263" stopIfTrue="1" operator="greaterThan">
      <formula>TODAY()</formula>
    </cfRule>
    <cfRule type="cellIs" dxfId="1954" priority="3264" stopIfTrue="1" operator="greaterThan">
      <formula>"hoy()"</formula>
    </cfRule>
  </conditionalFormatting>
  <conditionalFormatting sqref="R752">
    <cfRule type="cellIs" dxfId="1953" priority="3261" stopIfTrue="1" operator="greaterThan">
      <formula>TODAY()</formula>
    </cfRule>
    <cfRule type="cellIs" dxfId="1952" priority="3262" stopIfTrue="1" operator="greaterThan">
      <formula>"hoy()"</formula>
    </cfRule>
  </conditionalFormatting>
  <conditionalFormatting sqref="AA752">
    <cfRule type="cellIs" dxfId="1951" priority="3259" stopIfTrue="1" operator="greaterThan">
      <formula>TODAY()</formula>
    </cfRule>
    <cfRule type="cellIs" dxfId="1950" priority="3260" stopIfTrue="1" operator="greaterThan">
      <formula>"hoy()"</formula>
    </cfRule>
  </conditionalFormatting>
  <conditionalFormatting sqref="R750">
    <cfRule type="cellIs" dxfId="1949" priority="3257" stopIfTrue="1" operator="greaterThan">
      <formula>TODAY()</formula>
    </cfRule>
    <cfRule type="cellIs" dxfId="1948" priority="3258" stopIfTrue="1" operator="greaterThan">
      <formula>"hoy()"</formula>
    </cfRule>
  </conditionalFormatting>
  <conditionalFormatting sqref="AA750">
    <cfRule type="cellIs" dxfId="1947" priority="3255" stopIfTrue="1" operator="greaterThan">
      <formula>TODAY()</formula>
    </cfRule>
    <cfRule type="cellIs" dxfId="1946" priority="3256" stopIfTrue="1" operator="greaterThan">
      <formula>"hoy()"</formula>
    </cfRule>
  </conditionalFormatting>
  <conditionalFormatting sqref="R751">
    <cfRule type="cellIs" dxfId="1945" priority="3253" stopIfTrue="1" operator="greaterThan">
      <formula>TODAY()</formula>
    </cfRule>
    <cfRule type="cellIs" dxfId="1944" priority="3254" stopIfTrue="1" operator="greaterThan">
      <formula>"hoy()"</formula>
    </cfRule>
  </conditionalFormatting>
  <conditionalFormatting sqref="AA751">
    <cfRule type="cellIs" dxfId="1943" priority="3251" stopIfTrue="1" operator="greaterThan">
      <formula>TODAY()</formula>
    </cfRule>
    <cfRule type="cellIs" dxfId="1942" priority="3252" stopIfTrue="1" operator="greaterThan">
      <formula>"hoy()"</formula>
    </cfRule>
  </conditionalFormatting>
  <conditionalFormatting sqref="R752">
    <cfRule type="cellIs" dxfId="1941" priority="3249" stopIfTrue="1" operator="greaterThan">
      <formula>TODAY()</formula>
    </cfRule>
    <cfRule type="cellIs" dxfId="1940" priority="3250" stopIfTrue="1" operator="greaterThan">
      <formula>"hoy()"</formula>
    </cfRule>
  </conditionalFormatting>
  <conditionalFormatting sqref="AA752">
    <cfRule type="cellIs" dxfId="1939" priority="3247" stopIfTrue="1" operator="greaterThan">
      <formula>TODAY()</formula>
    </cfRule>
    <cfRule type="cellIs" dxfId="1938" priority="3248" stopIfTrue="1" operator="greaterThan">
      <formula>"hoy()"</formula>
    </cfRule>
  </conditionalFormatting>
  <conditionalFormatting sqref="R751">
    <cfRule type="cellIs" dxfId="1937" priority="3245" stopIfTrue="1" operator="greaterThan">
      <formula>TODAY()</formula>
    </cfRule>
    <cfRule type="cellIs" dxfId="1936" priority="3246" stopIfTrue="1" operator="greaterThan">
      <formula>"hoy()"</formula>
    </cfRule>
  </conditionalFormatting>
  <conditionalFormatting sqref="AA751">
    <cfRule type="cellIs" dxfId="1935" priority="3243" stopIfTrue="1" operator="greaterThan">
      <formula>TODAY()</formula>
    </cfRule>
    <cfRule type="cellIs" dxfId="1934" priority="3244" stopIfTrue="1" operator="greaterThan">
      <formula>"hoy()"</formula>
    </cfRule>
  </conditionalFormatting>
  <conditionalFormatting sqref="R752">
    <cfRule type="cellIs" dxfId="1933" priority="3241" stopIfTrue="1" operator="greaterThan">
      <formula>TODAY()</formula>
    </cfRule>
    <cfRule type="cellIs" dxfId="1932" priority="3242" stopIfTrue="1" operator="greaterThan">
      <formula>"hoy()"</formula>
    </cfRule>
  </conditionalFormatting>
  <conditionalFormatting sqref="AA752">
    <cfRule type="cellIs" dxfId="1931" priority="3239" stopIfTrue="1" operator="greaterThan">
      <formula>TODAY()</formula>
    </cfRule>
    <cfRule type="cellIs" dxfId="1930" priority="3240" stopIfTrue="1" operator="greaterThan">
      <formula>"hoy()"</formula>
    </cfRule>
  </conditionalFormatting>
  <conditionalFormatting sqref="Q750">
    <cfRule type="cellIs" dxfId="1929" priority="3237" stopIfTrue="1" operator="greaterThan">
      <formula>TODAY()</formula>
    </cfRule>
    <cfRule type="cellIs" dxfId="1928" priority="3238" stopIfTrue="1" operator="greaterThan">
      <formula>"hoy()"</formula>
    </cfRule>
  </conditionalFormatting>
  <conditionalFormatting sqref="R750">
    <cfRule type="cellIs" dxfId="1927" priority="3235" stopIfTrue="1" operator="greaterThan">
      <formula>TODAY()</formula>
    </cfRule>
    <cfRule type="cellIs" dxfId="1926" priority="3236" stopIfTrue="1" operator="greaterThan">
      <formula>"hoy()"</formula>
    </cfRule>
  </conditionalFormatting>
  <conditionalFormatting sqref="T750">
    <cfRule type="cellIs" dxfId="1925" priority="3233" stopIfTrue="1" operator="greaterThan">
      <formula>TODAY()</formula>
    </cfRule>
    <cfRule type="cellIs" dxfId="1924" priority="3234" stopIfTrue="1" operator="greaterThan">
      <formula>"hoy()"</formula>
    </cfRule>
  </conditionalFormatting>
  <conditionalFormatting sqref="AC750">
    <cfRule type="cellIs" dxfId="1923" priority="3231" stopIfTrue="1" operator="greaterThan">
      <formula>TODAY()</formula>
    </cfRule>
    <cfRule type="cellIs" dxfId="1922" priority="3232" stopIfTrue="1" operator="greaterThan">
      <formula>"hoy()"</formula>
    </cfRule>
  </conditionalFormatting>
  <conditionalFormatting sqref="Q750">
    <cfRule type="cellIs" dxfId="1921" priority="3229" stopIfTrue="1" operator="greaterThan">
      <formula>TODAY()</formula>
    </cfRule>
    <cfRule type="cellIs" dxfId="1920" priority="3230" stopIfTrue="1" operator="greaterThan">
      <formula>"hoy()"</formula>
    </cfRule>
  </conditionalFormatting>
  <conditionalFormatting sqref="Q751">
    <cfRule type="cellIs" dxfId="1919" priority="3227" stopIfTrue="1" operator="greaterThan">
      <formula>TODAY()</formula>
    </cfRule>
    <cfRule type="cellIs" dxfId="1918" priority="3228" stopIfTrue="1" operator="greaterThan">
      <formula>"hoy()"</formula>
    </cfRule>
  </conditionalFormatting>
  <conditionalFormatting sqref="R751">
    <cfRule type="cellIs" dxfId="1917" priority="3225" stopIfTrue="1" operator="greaterThan">
      <formula>TODAY()</formula>
    </cfRule>
    <cfRule type="cellIs" dxfId="1916" priority="3226" stopIfTrue="1" operator="greaterThan">
      <formula>"hoy()"</formula>
    </cfRule>
  </conditionalFormatting>
  <conditionalFormatting sqref="T751">
    <cfRule type="cellIs" dxfId="1915" priority="3223" stopIfTrue="1" operator="greaterThan">
      <formula>TODAY()</formula>
    </cfRule>
    <cfRule type="cellIs" dxfId="1914" priority="3224" stopIfTrue="1" operator="greaterThan">
      <formula>"hoy()"</formula>
    </cfRule>
  </conditionalFormatting>
  <conditionalFormatting sqref="AC751">
    <cfRule type="cellIs" dxfId="1913" priority="3221" stopIfTrue="1" operator="greaterThan">
      <formula>TODAY()</formula>
    </cfRule>
    <cfRule type="cellIs" dxfId="1912" priority="3222" stopIfTrue="1" operator="greaterThan">
      <formula>"hoy()"</formula>
    </cfRule>
  </conditionalFormatting>
  <conditionalFormatting sqref="Q751">
    <cfRule type="cellIs" dxfId="1911" priority="3219" stopIfTrue="1" operator="greaterThan">
      <formula>TODAY()</formula>
    </cfRule>
    <cfRule type="cellIs" dxfId="1910" priority="3220" stopIfTrue="1" operator="greaterThan">
      <formula>"hoy()"</formula>
    </cfRule>
  </conditionalFormatting>
  <conditionalFormatting sqref="Q752">
    <cfRule type="cellIs" dxfId="1909" priority="3217" stopIfTrue="1" operator="greaterThan">
      <formula>TODAY()</formula>
    </cfRule>
    <cfRule type="cellIs" dxfId="1908" priority="3218" stopIfTrue="1" operator="greaterThan">
      <formula>"hoy()"</formula>
    </cfRule>
  </conditionalFormatting>
  <conditionalFormatting sqref="R752">
    <cfRule type="cellIs" dxfId="1907" priority="3215" stopIfTrue="1" operator="greaterThan">
      <formula>TODAY()</formula>
    </cfRule>
    <cfRule type="cellIs" dxfId="1906" priority="3216" stopIfTrue="1" operator="greaterThan">
      <formula>"hoy()"</formula>
    </cfRule>
  </conditionalFormatting>
  <conditionalFormatting sqref="T752">
    <cfRule type="cellIs" dxfId="1905" priority="3213" stopIfTrue="1" operator="greaterThan">
      <formula>TODAY()</formula>
    </cfRule>
    <cfRule type="cellIs" dxfId="1904" priority="3214" stopIfTrue="1" operator="greaterThan">
      <formula>"hoy()"</formula>
    </cfRule>
  </conditionalFormatting>
  <conditionalFormatting sqref="AC752">
    <cfRule type="cellIs" dxfId="1903" priority="3211" stopIfTrue="1" operator="greaterThan">
      <formula>TODAY()</formula>
    </cfRule>
    <cfRule type="cellIs" dxfId="1902" priority="3212" stopIfTrue="1" operator="greaterThan">
      <formula>"hoy()"</formula>
    </cfRule>
  </conditionalFormatting>
  <conditionalFormatting sqref="Q752">
    <cfRule type="cellIs" dxfId="1901" priority="3209" stopIfTrue="1" operator="greaterThan">
      <formula>TODAY()</formula>
    </cfRule>
    <cfRule type="cellIs" dxfId="1900" priority="3210" stopIfTrue="1" operator="greaterThan">
      <formula>"hoy()"</formula>
    </cfRule>
  </conditionalFormatting>
  <conditionalFormatting sqref="Q750">
    <cfRule type="cellIs" dxfId="1899" priority="3207" stopIfTrue="1" operator="greaterThan">
      <formula>TODAY()</formula>
    </cfRule>
    <cfRule type="cellIs" dxfId="1898" priority="3208" stopIfTrue="1" operator="greaterThan">
      <formula>"hoy()"</formula>
    </cfRule>
  </conditionalFormatting>
  <conditionalFormatting sqref="R750">
    <cfRule type="cellIs" dxfId="1897" priority="3205" stopIfTrue="1" operator="greaterThan">
      <formula>TODAY()</formula>
    </cfRule>
    <cfRule type="cellIs" dxfId="1896" priority="3206" stopIfTrue="1" operator="greaterThan">
      <formula>"hoy()"</formula>
    </cfRule>
  </conditionalFormatting>
  <conditionalFormatting sqref="T750">
    <cfRule type="cellIs" dxfId="1895" priority="3203" stopIfTrue="1" operator="greaterThan">
      <formula>TODAY()</formula>
    </cfRule>
    <cfRule type="cellIs" dxfId="1894" priority="3204" stopIfTrue="1" operator="greaterThan">
      <formula>"hoy()"</formula>
    </cfRule>
  </conditionalFormatting>
  <conditionalFormatting sqref="AC750">
    <cfRule type="cellIs" dxfId="1893" priority="3201" stopIfTrue="1" operator="greaterThan">
      <formula>TODAY()</formula>
    </cfRule>
    <cfRule type="cellIs" dxfId="1892" priority="3202" stopIfTrue="1" operator="greaterThan">
      <formula>"hoy()"</formula>
    </cfRule>
  </conditionalFormatting>
  <conditionalFormatting sqref="Q750">
    <cfRule type="cellIs" dxfId="1891" priority="3199" stopIfTrue="1" operator="greaterThan">
      <formula>TODAY()</formula>
    </cfRule>
    <cfRule type="cellIs" dxfId="1890" priority="3200" stopIfTrue="1" operator="greaterThan">
      <formula>"hoy()"</formula>
    </cfRule>
  </conditionalFormatting>
  <conditionalFormatting sqref="Q751">
    <cfRule type="cellIs" dxfId="1889" priority="3197" stopIfTrue="1" operator="greaterThan">
      <formula>TODAY()</formula>
    </cfRule>
    <cfRule type="cellIs" dxfId="1888" priority="3198" stopIfTrue="1" operator="greaterThan">
      <formula>"hoy()"</formula>
    </cfRule>
  </conditionalFormatting>
  <conditionalFormatting sqref="R751">
    <cfRule type="cellIs" dxfId="1887" priority="3195" stopIfTrue="1" operator="greaterThan">
      <formula>TODAY()</formula>
    </cfRule>
    <cfRule type="cellIs" dxfId="1886" priority="3196" stopIfTrue="1" operator="greaterThan">
      <formula>"hoy()"</formula>
    </cfRule>
  </conditionalFormatting>
  <conditionalFormatting sqref="T751">
    <cfRule type="cellIs" dxfId="1885" priority="3193" stopIfTrue="1" operator="greaterThan">
      <formula>TODAY()</formula>
    </cfRule>
    <cfRule type="cellIs" dxfId="1884" priority="3194" stopIfTrue="1" operator="greaterThan">
      <formula>"hoy()"</formula>
    </cfRule>
  </conditionalFormatting>
  <conditionalFormatting sqref="AC751">
    <cfRule type="cellIs" dxfId="1883" priority="3191" stopIfTrue="1" operator="greaterThan">
      <formula>TODAY()</formula>
    </cfRule>
    <cfRule type="cellIs" dxfId="1882" priority="3192" stopIfTrue="1" operator="greaterThan">
      <formula>"hoy()"</formula>
    </cfRule>
  </conditionalFormatting>
  <conditionalFormatting sqref="Q751">
    <cfRule type="cellIs" dxfId="1881" priority="3189" stopIfTrue="1" operator="greaterThan">
      <formula>TODAY()</formula>
    </cfRule>
    <cfRule type="cellIs" dxfId="1880" priority="3190" stopIfTrue="1" operator="greaterThan">
      <formula>"hoy()"</formula>
    </cfRule>
  </conditionalFormatting>
  <conditionalFormatting sqref="R752">
    <cfRule type="cellIs" dxfId="1879" priority="3185" stopIfTrue="1" operator="greaterThan">
      <formula>TODAY()</formula>
    </cfRule>
    <cfRule type="cellIs" dxfId="1878" priority="3186" stopIfTrue="1" operator="greaterThan">
      <formula>"hoy()"</formula>
    </cfRule>
  </conditionalFormatting>
  <conditionalFormatting sqref="T752">
    <cfRule type="cellIs" dxfId="1877" priority="3183" stopIfTrue="1" operator="greaterThan">
      <formula>TODAY()</formula>
    </cfRule>
    <cfRule type="cellIs" dxfId="1876" priority="3184" stopIfTrue="1" operator="greaterThan">
      <formula>"hoy()"</formula>
    </cfRule>
  </conditionalFormatting>
  <conditionalFormatting sqref="AC752">
    <cfRule type="cellIs" dxfId="1875" priority="3181" stopIfTrue="1" operator="greaterThan">
      <formula>TODAY()</formula>
    </cfRule>
    <cfRule type="cellIs" dxfId="1874" priority="3182" stopIfTrue="1" operator="greaterThan">
      <formula>"hoy()"</formula>
    </cfRule>
  </conditionalFormatting>
  <conditionalFormatting sqref="Q752">
    <cfRule type="cellIs" dxfId="1873" priority="3179" stopIfTrue="1" operator="greaterThan">
      <formula>TODAY()</formula>
    </cfRule>
    <cfRule type="cellIs" dxfId="1872" priority="3180" stopIfTrue="1" operator="greaterThan">
      <formula>"hoy()"</formula>
    </cfRule>
  </conditionalFormatting>
  <conditionalFormatting sqref="Q751">
    <cfRule type="cellIs" dxfId="1871" priority="3177" stopIfTrue="1" operator="greaterThan">
      <formula>TODAY()</formula>
    </cfRule>
    <cfRule type="cellIs" dxfId="1870" priority="3178" stopIfTrue="1" operator="greaterThan">
      <formula>"hoy()"</formula>
    </cfRule>
  </conditionalFormatting>
  <conditionalFormatting sqref="R751">
    <cfRule type="cellIs" dxfId="1869" priority="3175" stopIfTrue="1" operator="greaterThan">
      <formula>TODAY()</formula>
    </cfRule>
    <cfRule type="cellIs" dxfId="1868" priority="3176" stopIfTrue="1" operator="greaterThan">
      <formula>"hoy()"</formula>
    </cfRule>
  </conditionalFormatting>
  <conditionalFormatting sqref="T751">
    <cfRule type="cellIs" dxfId="1867" priority="3173" stopIfTrue="1" operator="greaterThan">
      <formula>TODAY()</formula>
    </cfRule>
    <cfRule type="cellIs" dxfId="1866" priority="3174" stopIfTrue="1" operator="greaterThan">
      <formula>"hoy()"</formula>
    </cfRule>
  </conditionalFormatting>
  <conditionalFormatting sqref="AC751">
    <cfRule type="cellIs" dxfId="1865" priority="3171" stopIfTrue="1" operator="greaterThan">
      <formula>TODAY()</formula>
    </cfRule>
    <cfRule type="cellIs" dxfId="1864" priority="3172" stopIfTrue="1" operator="greaterThan">
      <formula>"hoy()"</formula>
    </cfRule>
  </conditionalFormatting>
  <conditionalFormatting sqref="Q751">
    <cfRule type="cellIs" dxfId="1863" priority="3169" stopIfTrue="1" operator="greaterThan">
      <formula>TODAY()</formula>
    </cfRule>
    <cfRule type="cellIs" dxfId="1862" priority="3170" stopIfTrue="1" operator="greaterThan">
      <formula>"hoy()"</formula>
    </cfRule>
  </conditionalFormatting>
  <conditionalFormatting sqref="Q752">
    <cfRule type="cellIs" dxfId="1861" priority="3167" stopIfTrue="1" operator="greaterThan">
      <formula>TODAY()</formula>
    </cfRule>
    <cfRule type="cellIs" dxfId="1860" priority="3168" stopIfTrue="1" operator="greaterThan">
      <formula>"hoy()"</formula>
    </cfRule>
  </conditionalFormatting>
  <conditionalFormatting sqref="R752">
    <cfRule type="cellIs" dxfId="1859" priority="3165" stopIfTrue="1" operator="greaterThan">
      <formula>TODAY()</formula>
    </cfRule>
    <cfRule type="cellIs" dxfId="1858" priority="3166" stopIfTrue="1" operator="greaterThan">
      <formula>"hoy()"</formula>
    </cfRule>
  </conditionalFormatting>
  <conditionalFormatting sqref="T752">
    <cfRule type="cellIs" dxfId="1857" priority="3163" stopIfTrue="1" operator="greaterThan">
      <formula>TODAY()</formula>
    </cfRule>
    <cfRule type="cellIs" dxfId="1856" priority="3164" stopIfTrue="1" operator="greaterThan">
      <formula>"hoy()"</formula>
    </cfRule>
  </conditionalFormatting>
  <conditionalFormatting sqref="AC752">
    <cfRule type="cellIs" dxfId="1855" priority="3161" stopIfTrue="1" operator="greaterThan">
      <formula>TODAY()</formula>
    </cfRule>
    <cfRule type="cellIs" dxfId="1854" priority="3162" stopIfTrue="1" operator="greaterThan">
      <formula>"hoy()"</formula>
    </cfRule>
  </conditionalFormatting>
  <conditionalFormatting sqref="Q752">
    <cfRule type="cellIs" dxfId="1853" priority="3159" stopIfTrue="1" operator="greaterThan">
      <formula>TODAY()</formula>
    </cfRule>
    <cfRule type="cellIs" dxfId="1852" priority="3160" stopIfTrue="1" operator="greaterThan">
      <formula>"hoy()"</formula>
    </cfRule>
  </conditionalFormatting>
  <conditionalFormatting sqref="R767">
    <cfRule type="cellIs" dxfId="1851" priority="3149" stopIfTrue="1" operator="greaterThan">
      <formula>TODAY()</formula>
    </cfRule>
    <cfRule type="cellIs" dxfId="1850" priority="3150" stopIfTrue="1" operator="greaterThan">
      <formula>"hoy()"</formula>
    </cfRule>
  </conditionalFormatting>
  <conditionalFormatting sqref="AA767">
    <cfRule type="cellIs" dxfId="1849" priority="3147" stopIfTrue="1" operator="greaterThan">
      <formula>TODAY()</formula>
    </cfRule>
    <cfRule type="cellIs" dxfId="1848" priority="3148" stopIfTrue="1" operator="greaterThan">
      <formula>"hoy()"</formula>
    </cfRule>
  </conditionalFormatting>
  <conditionalFormatting sqref="R767">
    <cfRule type="cellIs" dxfId="1847" priority="3141" stopIfTrue="1" operator="greaterThan">
      <formula>TODAY()</formula>
    </cfRule>
    <cfRule type="cellIs" dxfId="1846" priority="3142" stopIfTrue="1" operator="greaterThan">
      <formula>"hoy()"</formula>
    </cfRule>
  </conditionalFormatting>
  <conditionalFormatting sqref="AA767">
    <cfRule type="cellIs" dxfId="1845" priority="3139" stopIfTrue="1" operator="greaterThan">
      <formula>TODAY()</formula>
    </cfRule>
    <cfRule type="cellIs" dxfId="1844" priority="3140" stopIfTrue="1" operator="greaterThan">
      <formula>"hoy()"</formula>
    </cfRule>
  </conditionalFormatting>
  <conditionalFormatting sqref="R767">
    <cfRule type="cellIs" dxfId="1843" priority="3137" stopIfTrue="1" operator="greaterThan">
      <formula>TODAY()</formula>
    </cfRule>
    <cfRule type="cellIs" dxfId="1842" priority="3138" stopIfTrue="1" operator="greaterThan">
      <formula>"hoy()"</formula>
    </cfRule>
  </conditionalFormatting>
  <conditionalFormatting sqref="AA767">
    <cfRule type="cellIs" dxfId="1841" priority="3135" stopIfTrue="1" operator="greaterThan">
      <formula>TODAY()</formula>
    </cfRule>
    <cfRule type="cellIs" dxfId="1840" priority="3136" stopIfTrue="1" operator="greaterThan">
      <formula>"hoy()"</formula>
    </cfRule>
  </conditionalFormatting>
  <conditionalFormatting sqref="Q767">
    <cfRule type="cellIs" dxfId="1839" priority="3123" stopIfTrue="1" operator="greaterThan">
      <formula>TODAY()</formula>
    </cfRule>
    <cfRule type="cellIs" dxfId="1838" priority="3124" stopIfTrue="1" operator="greaterThan">
      <formula>"hoy()"</formula>
    </cfRule>
  </conditionalFormatting>
  <conditionalFormatting sqref="R767">
    <cfRule type="cellIs" dxfId="1837" priority="3121" stopIfTrue="1" operator="greaterThan">
      <formula>TODAY()</formula>
    </cfRule>
    <cfRule type="cellIs" dxfId="1836" priority="3122" stopIfTrue="1" operator="greaterThan">
      <formula>"hoy()"</formula>
    </cfRule>
  </conditionalFormatting>
  <conditionalFormatting sqref="T767">
    <cfRule type="cellIs" dxfId="1835" priority="3119" stopIfTrue="1" operator="greaterThan">
      <formula>TODAY()</formula>
    </cfRule>
    <cfRule type="cellIs" dxfId="1834" priority="3120" stopIfTrue="1" operator="greaterThan">
      <formula>"hoy()"</formula>
    </cfRule>
  </conditionalFormatting>
  <conditionalFormatting sqref="AC767">
    <cfRule type="cellIs" dxfId="1833" priority="3117" stopIfTrue="1" operator="greaterThan">
      <formula>TODAY()</formula>
    </cfRule>
    <cfRule type="cellIs" dxfId="1832" priority="3118" stopIfTrue="1" operator="greaterThan">
      <formula>"hoy()"</formula>
    </cfRule>
  </conditionalFormatting>
  <conditionalFormatting sqref="Q767">
    <cfRule type="cellIs" dxfId="1831" priority="3115" stopIfTrue="1" operator="greaterThan">
      <formula>TODAY()</formula>
    </cfRule>
    <cfRule type="cellIs" dxfId="1830" priority="3116" stopIfTrue="1" operator="greaterThan">
      <formula>"hoy()"</formula>
    </cfRule>
  </conditionalFormatting>
  <conditionalFormatting sqref="Q767">
    <cfRule type="cellIs" dxfId="1829" priority="3103" stopIfTrue="1" operator="greaterThan">
      <formula>TODAY()</formula>
    </cfRule>
    <cfRule type="cellIs" dxfId="1828" priority="3104" stopIfTrue="1" operator="greaterThan">
      <formula>"hoy()"</formula>
    </cfRule>
  </conditionalFormatting>
  <conditionalFormatting sqref="R767">
    <cfRule type="cellIs" dxfId="1827" priority="3101" stopIfTrue="1" operator="greaterThan">
      <formula>TODAY()</formula>
    </cfRule>
    <cfRule type="cellIs" dxfId="1826" priority="3102" stopIfTrue="1" operator="greaterThan">
      <formula>"hoy()"</formula>
    </cfRule>
  </conditionalFormatting>
  <conditionalFormatting sqref="T767">
    <cfRule type="cellIs" dxfId="1825" priority="3099" stopIfTrue="1" operator="greaterThan">
      <formula>TODAY()</formula>
    </cfRule>
    <cfRule type="cellIs" dxfId="1824" priority="3100" stopIfTrue="1" operator="greaterThan">
      <formula>"hoy()"</formula>
    </cfRule>
  </conditionalFormatting>
  <conditionalFormatting sqref="AC767">
    <cfRule type="cellIs" dxfId="1823" priority="3097" stopIfTrue="1" operator="greaterThan">
      <formula>TODAY()</formula>
    </cfRule>
    <cfRule type="cellIs" dxfId="1822" priority="3098" stopIfTrue="1" operator="greaterThan">
      <formula>"hoy()"</formula>
    </cfRule>
  </conditionalFormatting>
  <conditionalFormatting sqref="Q767">
    <cfRule type="cellIs" dxfId="1821" priority="3095" stopIfTrue="1" operator="greaterThan">
      <formula>TODAY()</formula>
    </cfRule>
    <cfRule type="cellIs" dxfId="1820" priority="3096" stopIfTrue="1" operator="greaterThan">
      <formula>"hoy()"</formula>
    </cfRule>
  </conditionalFormatting>
  <conditionalFormatting sqref="Q767">
    <cfRule type="cellIs" dxfId="1819" priority="3093" stopIfTrue="1" operator="greaterThan">
      <formula>TODAY()</formula>
    </cfRule>
    <cfRule type="cellIs" dxfId="1818" priority="3094" stopIfTrue="1" operator="greaterThan">
      <formula>"hoy()"</formula>
    </cfRule>
  </conditionalFormatting>
  <conditionalFormatting sqref="R767">
    <cfRule type="cellIs" dxfId="1817" priority="3091" stopIfTrue="1" operator="greaterThan">
      <formula>TODAY()</formula>
    </cfRule>
    <cfRule type="cellIs" dxfId="1816" priority="3092" stopIfTrue="1" operator="greaterThan">
      <formula>"hoy()"</formula>
    </cfRule>
  </conditionalFormatting>
  <conditionalFormatting sqref="T767">
    <cfRule type="cellIs" dxfId="1815" priority="3089" stopIfTrue="1" operator="greaterThan">
      <formula>TODAY()</formula>
    </cfRule>
    <cfRule type="cellIs" dxfId="1814" priority="3090" stopIfTrue="1" operator="greaterThan">
      <formula>"hoy()"</formula>
    </cfRule>
  </conditionalFormatting>
  <conditionalFormatting sqref="AC767">
    <cfRule type="cellIs" dxfId="1813" priority="3087" stopIfTrue="1" operator="greaterThan">
      <formula>TODAY()</formula>
    </cfRule>
    <cfRule type="cellIs" dxfId="1812" priority="3088" stopIfTrue="1" operator="greaterThan">
      <formula>"hoy()"</formula>
    </cfRule>
  </conditionalFormatting>
  <conditionalFormatting sqref="Q767">
    <cfRule type="cellIs" dxfId="1811" priority="3085" stopIfTrue="1" operator="greaterThan">
      <formula>TODAY()</formula>
    </cfRule>
    <cfRule type="cellIs" dxfId="1810" priority="3086" stopIfTrue="1" operator="greaterThan">
      <formula>"hoy()"</formula>
    </cfRule>
  </conditionalFormatting>
  <conditionalFormatting sqref="AG768:AH769">
    <cfRule type="containsText" dxfId="1809" priority="3083" stopIfTrue="1" operator="containsText" text="No aprobado">
      <formula>NOT(ISERROR(SEARCH("No aprobado",AG768)))</formula>
    </cfRule>
    <cfRule type="containsText" dxfId="1808" priority="3084" operator="containsText" text="Aprobado">
      <formula>NOT(ISERROR(SEARCH("Aprobado",AG768)))</formula>
    </cfRule>
  </conditionalFormatting>
  <conditionalFormatting sqref="AG768:AH769">
    <cfRule type="containsText" dxfId="1807" priority="3081" operator="containsText" text="vencido">
      <formula>NOT(ISERROR(SEARCH("vencido",AG768)))</formula>
    </cfRule>
    <cfRule type="containsText" dxfId="1806" priority="3082" operator="containsText" text="Vigente">
      <formula>NOT(ISERROR(SEARCH("Vigente",AG768)))</formula>
    </cfRule>
  </conditionalFormatting>
  <conditionalFormatting sqref="R768">
    <cfRule type="cellIs" dxfId="1805" priority="3079" stopIfTrue="1" operator="greaterThan">
      <formula>TODAY()</formula>
    </cfRule>
    <cfRule type="cellIs" dxfId="1804" priority="3080" stopIfTrue="1" operator="greaterThan">
      <formula>"hoy()"</formula>
    </cfRule>
  </conditionalFormatting>
  <conditionalFormatting sqref="AA768">
    <cfRule type="cellIs" dxfId="1803" priority="3077" stopIfTrue="1" operator="greaterThan">
      <formula>TODAY()</formula>
    </cfRule>
    <cfRule type="cellIs" dxfId="1802" priority="3078" stopIfTrue="1" operator="greaterThan">
      <formula>"hoy()"</formula>
    </cfRule>
  </conditionalFormatting>
  <conditionalFormatting sqref="R769">
    <cfRule type="cellIs" dxfId="1801" priority="3075" stopIfTrue="1" operator="greaterThan">
      <formula>TODAY()</formula>
    </cfRule>
    <cfRule type="cellIs" dxfId="1800" priority="3076" stopIfTrue="1" operator="greaterThan">
      <formula>"hoy()"</formula>
    </cfRule>
  </conditionalFormatting>
  <conditionalFormatting sqref="AA769">
    <cfRule type="cellIs" dxfId="1799" priority="3073" stopIfTrue="1" operator="greaterThan">
      <formula>TODAY()</formula>
    </cfRule>
    <cfRule type="cellIs" dxfId="1798" priority="3074" stopIfTrue="1" operator="greaterThan">
      <formula>"hoy()"</formula>
    </cfRule>
  </conditionalFormatting>
  <conditionalFormatting sqref="R768">
    <cfRule type="cellIs" dxfId="1797" priority="3071" stopIfTrue="1" operator="greaterThan">
      <formula>TODAY()</formula>
    </cfRule>
    <cfRule type="cellIs" dxfId="1796" priority="3072" stopIfTrue="1" operator="greaterThan">
      <formula>"hoy()"</formula>
    </cfRule>
  </conditionalFormatting>
  <conditionalFormatting sqref="AA768">
    <cfRule type="cellIs" dxfId="1795" priority="3069" stopIfTrue="1" operator="greaterThan">
      <formula>TODAY()</formula>
    </cfRule>
    <cfRule type="cellIs" dxfId="1794" priority="3070" stopIfTrue="1" operator="greaterThan">
      <formula>"hoy()"</formula>
    </cfRule>
  </conditionalFormatting>
  <conditionalFormatting sqref="R769">
    <cfRule type="cellIs" dxfId="1793" priority="3067" stopIfTrue="1" operator="greaterThan">
      <formula>TODAY()</formula>
    </cfRule>
    <cfRule type="cellIs" dxfId="1792" priority="3068" stopIfTrue="1" operator="greaterThan">
      <formula>"hoy()"</formula>
    </cfRule>
  </conditionalFormatting>
  <conditionalFormatting sqref="AA769">
    <cfRule type="cellIs" dxfId="1791" priority="3065" stopIfTrue="1" operator="greaterThan">
      <formula>TODAY()</formula>
    </cfRule>
    <cfRule type="cellIs" dxfId="1790" priority="3066" stopIfTrue="1" operator="greaterThan">
      <formula>"hoy()"</formula>
    </cfRule>
  </conditionalFormatting>
  <conditionalFormatting sqref="R768">
    <cfRule type="cellIs" dxfId="1789" priority="3063" stopIfTrue="1" operator="greaterThan">
      <formula>TODAY()</formula>
    </cfRule>
    <cfRule type="cellIs" dxfId="1788" priority="3064" stopIfTrue="1" operator="greaterThan">
      <formula>"hoy()"</formula>
    </cfRule>
  </conditionalFormatting>
  <conditionalFormatting sqref="AA768">
    <cfRule type="cellIs" dxfId="1787" priority="3061" stopIfTrue="1" operator="greaterThan">
      <formula>TODAY()</formula>
    </cfRule>
    <cfRule type="cellIs" dxfId="1786" priority="3062" stopIfTrue="1" operator="greaterThan">
      <formula>"hoy()"</formula>
    </cfRule>
  </conditionalFormatting>
  <conditionalFormatting sqref="R769">
    <cfRule type="cellIs" dxfId="1785" priority="3059" stopIfTrue="1" operator="greaterThan">
      <formula>TODAY()</formula>
    </cfRule>
    <cfRule type="cellIs" dxfId="1784" priority="3060" stopIfTrue="1" operator="greaterThan">
      <formula>"hoy()"</formula>
    </cfRule>
  </conditionalFormatting>
  <conditionalFormatting sqref="AA769">
    <cfRule type="cellIs" dxfId="1783" priority="3057" stopIfTrue="1" operator="greaterThan">
      <formula>TODAY()</formula>
    </cfRule>
    <cfRule type="cellIs" dxfId="1782" priority="3058" stopIfTrue="1" operator="greaterThan">
      <formula>"hoy()"</formula>
    </cfRule>
  </conditionalFormatting>
  <conditionalFormatting sqref="Q768">
    <cfRule type="cellIs" dxfId="1781" priority="3055" stopIfTrue="1" operator="greaterThan">
      <formula>TODAY()</formula>
    </cfRule>
    <cfRule type="cellIs" dxfId="1780" priority="3056" stopIfTrue="1" operator="greaterThan">
      <formula>"hoy()"</formula>
    </cfRule>
  </conditionalFormatting>
  <conditionalFormatting sqref="R768">
    <cfRule type="cellIs" dxfId="1779" priority="3053" stopIfTrue="1" operator="greaterThan">
      <formula>TODAY()</formula>
    </cfRule>
    <cfRule type="cellIs" dxfId="1778" priority="3054" stopIfTrue="1" operator="greaterThan">
      <formula>"hoy()"</formula>
    </cfRule>
  </conditionalFormatting>
  <conditionalFormatting sqref="T768">
    <cfRule type="cellIs" dxfId="1777" priority="3051" stopIfTrue="1" operator="greaterThan">
      <formula>TODAY()</formula>
    </cfRule>
    <cfRule type="cellIs" dxfId="1776" priority="3052" stopIfTrue="1" operator="greaterThan">
      <formula>"hoy()"</formula>
    </cfRule>
  </conditionalFormatting>
  <conditionalFormatting sqref="AC768">
    <cfRule type="cellIs" dxfId="1775" priority="3049" stopIfTrue="1" operator="greaterThan">
      <formula>TODAY()</formula>
    </cfRule>
    <cfRule type="cellIs" dxfId="1774" priority="3050" stopIfTrue="1" operator="greaterThan">
      <formula>"hoy()"</formula>
    </cfRule>
  </conditionalFormatting>
  <conditionalFormatting sqref="Q768">
    <cfRule type="cellIs" dxfId="1773" priority="3047" stopIfTrue="1" operator="greaterThan">
      <formula>TODAY()</formula>
    </cfRule>
    <cfRule type="cellIs" dxfId="1772" priority="3048" stopIfTrue="1" operator="greaterThan">
      <formula>"hoy()"</formula>
    </cfRule>
  </conditionalFormatting>
  <conditionalFormatting sqref="Q769">
    <cfRule type="cellIs" dxfId="1771" priority="3045" stopIfTrue="1" operator="greaterThan">
      <formula>TODAY()</formula>
    </cfRule>
    <cfRule type="cellIs" dxfId="1770" priority="3046" stopIfTrue="1" operator="greaterThan">
      <formula>"hoy()"</formula>
    </cfRule>
  </conditionalFormatting>
  <conditionalFormatting sqref="R769">
    <cfRule type="cellIs" dxfId="1769" priority="3043" stopIfTrue="1" operator="greaterThan">
      <formula>TODAY()</formula>
    </cfRule>
    <cfRule type="cellIs" dxfId="1768" priority="3044" stopIfTrue="1" operator="greaterThan">
      <formula>"hoy()"</formula>
    </cfRule>
  </conditionalFormatting>
  <conditionalFormatting sqref="T769">
    <cfRule type="cellIs" dxfId="1767" priority="3041" stopIfTrue="1" operator="greaterThan">
      <formula>TODAY()</formula>
    </cfRule>
    <cfRule type="cellIs" dxfId="1766" priority="3042" stopIfTrue="1" operator="greaterThan">
      <formula>"hoy()"</formula>
    </cfRule>
  </conditionalFormatting>
  <conditionalFormatting sqref="AC769">
    <cfRule type="cellIs" dxfId="1765" priority="3039" stopIfTrue="1" operator="greaterThan">
      <formula>TODAY()</formula>
    </cfRule>
    <cfRule type="cellIs" dxfId="1764" priority="3040" stopIfTrue="1" operator="greaterThan">
      <formula>"hoy()"</formula>
    </cfRule>
  </conditionalFormatting>
  <conditionalFormatting sqref="Q769">
    <cfRule type="cellIs" dxfId="1763" priority="3037" stopIfTrue="1" operator="greaterThan">
      <formula>TODAY()</formula>
    </cfRule>
    <cfRule type="cellIs" dxfId="1762" priority="3038" stopIfTrue="1" operator="greaterThan">
      <formula>"hoy()"</formula>
    </cfRule>
  </conditionalFormatting>
  <conditionalFormatting sqref="Q768">
    <cfRule type="cellIs" dxfId="1761" priority="3035" stopIfTrue="1" operator="greaterThan">
      <formula>TODAY()</formula>
    </cfRule>
    <cfRule type="cellIs" dxfId="1760" priority="3036" stopIfTrue="1" operator="greaterThan">
      <formula>"hoy()"</formula>
    </cfRule>
  </conditionalFormatting>
  <conditionalFormatting sqref="R768">
    <cfRule type="cellIs" dxfId="1759" priority="3033" stopIfTrue="1" operator="greaterThan">
      <formula>TODAY()</formula>
    </cfRule>
    <cfRule type="cellIs" dxfId="1758" priority="3034" stopIfTrue="1" operator="greaterThan">
      <formula>"hoy()"</formula>
    </cfRule>
  </conditionalFormatting>
  <conditionalFormatting sqref="T768">
    <cfRule type="cellIs" dxfId="1757" priority="3031" stopIfTrue="1" operator="greaterThan">
      <formula>TODAY()</formula>
    </cfRule>
    <cfRule type="cellIs" dxfId="1756" priority="3032" stopIfTrue="1" operator="greaterThan">
      <formula>"hoy()"</formula>
    </cfRule>
  </conditionalFormatting>
  <conditionalFormatting sqref="AC768">
    <cfRule type="cellIs" dxfId="1755" priority="3029" stopIfTrue="1" operator="greaterThan">
      <formula>TODAY()</formula>
    </cfRule>
    <cfRule type="cellIs" dxfId="1754" priority="3030" stopIfTrue="1" operator="greaterThan">
      <formula>"hoy()"</formula>
    </cfRule>
  </conditionalFormatting>
  <conditionalFormatting sqref="Q768">
    <cfRule type="cellIs" dxfId="1753" priority="3027" stopIfTrue="1" operator="greaterThan">
      <formula>TODAY()</formula>
    </cfRule>
    <cfRule type="cellIs" dxfId="1752" priority="3028" stopIfTrue="1" operator="greaterThan">
      <formula>"hoy()"</formula>
    </cfRule>
  </conditionalFormatting>
  <conditionalFormatting sqref="Q769">
    <cfRule type="cellIs" dxfId="1751" priority="3025" stopIfTrue="1" operator="greaterThan">
      <formula>TODAY()</formula>
    </cfRule>
    <cfRule type="cellIs" dxfId="1750" priority="3026" stopIfTrue="1" operator="greaterThan">
      <formula>"hoy()"</formula>
    </cfRule>
  </conditionalFormatting>
  <conditionalFormatting sqref="R769">
    <cfRule type="cellIs" dxfId="1749" priority="3023" stopIfTrue="1" operator="greaterThan">
      <formula>TODAY()</formula>
    </cfRule>
    <cfRule type="cellIs" dxfId="1748" priority="3024" stopIfTrue="1" operator="greaterThan">
      <formula>"hoy()"</formula>
    </cfRule>
  </conditionalFormatting>
  <conditionalFormatting sqref="T769">
    <cfRule type="cellIs" dxfId="1747" priority="3021" stopIfTrue="1" operator="greaterThan">
      <formula>TODAY()</formula>
    </cfRule>
    <cfRule type="cellIs" dxfId="1746" priority="3022" stopIfTrue="1" operator="greaterThan">
      <formula>"hoy()"</formula>
    </cfRule>
  </conditionalFormatting>
  <conditionalFormatting sqref="AC769">
    <cfRule type="cellIs" dxfId="1745" priority="3019" stopIfTrue="1" operator="greaterThan">
      <formula>TODAY()</formula>
    </cfRule>
    <cfRule type="cellIs" dxfId="1744" priority="3020" stopIfTrue="1" operator="greaterThan">
      <formula>"hoy()"</formula>
    </cfRule>
  </conditionalFormatting>
  <conditionalFormatting sqref="Q769">
    <cfRule type="cellIs" dxfId="1743" priority="3017" stopIfTrue="1" operator="greaterThan">
      <formula>TODAY()</formula>
    </cfRule>
    <cfRule type="cellIs" dxfId="1742" priority="3018" stopIfTrue="1" operator="greaterThan">
      <formula>"hoy()"</formula>
    </cfRule>
  </conditionalFormatting>
  <conditionalFormatting sqref="Q768">
    <cfRule type="cellIs" dxfId="1741" priority="3015" stopIfTrue="1" operator="greaterThan">
      <formula>TODAY()</formula>
    </cfRule>
    <cfRule type="cellIs" dxfId="1740" priority="3016" stopIfTrue="1" operator="greaterThan">
      <formula>"hoy()"</formula>
    </cfRule>
  </conditionalFormatting>
  <conditionalFormatting sqref="R768">
    <cfRule type="cellIs" dxfId="1739" priority="3013" stopIfTrue="1" operator="greaterThan">
      <formula>TODAY()</formula>
    </cfRule>
    <cfRule type="cellIs" dxfId="1738" priority="3014" stopIfTrue="1" operator="greaterThan">
      <formula>"hoy()"</formula>
    </cfRule>
  </conditionalFormatting>
  <conditionalFormatting sqref="T768">
    <cfRule type="cellIs" dxfId="1737" priority="3011" stopIfTrue="1" operator="greaterThan">
      <formula>TODAY()</formula>
    </cfRule>
    <cfRule type="cellIs" dxfId="1736" priority="3012" stopIfTrue="1" operator="greaterThan">
      <formula>"hoy()"</formula>
    </cfRule>
  </conditionalFormatting>
  <conditionalFormatting sqref="AC768">
    <cfRule type="cellIs" dxfId="1735" priority="3009" stopIfTrue="1" operator="greaterThan">
      <formula>TODAY()</formula>
    </cfRule>
    <cfRule type="cellIs" dxfId="1734" priority="3010" stopIfTrue="1" operator="greaterThan">
      <formula>"hoy()"</formula>
    </cfRule>
  </conditionalFormatting>
  <conditionalFormatting sqref="Q768">
    <cfRule type="cellIs" dxfId="1733" priority="3007" stopIfTrue="1" operator="greaterThan">
      <formula>TODAY()</formula>
    </cfRule>
    <cfRule type="cellIs" dxfId="1732" priority="3008" stopIfTrue="1" operator="greaterThan">
      <formula>"hoy()"</formula>
    </cfRule>
  </conditionalFormatting>
  <conditionalFormatting sqref="Q769">
    <cfRule type="cellIs" dxfId="1731" priority="3005" stopIfTrue="1" operator="greaterThan">
      <formula>TODAY()</formula>
    </cfRule>
    <cfRule type="cellIs" dxfId="1730" priority="3006" stopIfTrue="1" operator="greaterThan">
      <formula>"hoy()"</formula>
    </cfRule>
  </conditionalFormatting>
  <conditionalFormatting sqref="R769">
    <cfRule type="cellIs" dxfId="1729" priority="3003" stopIfTrue="1" operator="greaterThan">
      <formula>TODAY()</formula>
    </cfRule>
    <cfRule type="cellIs" dxfId="1728" priority="3004" stopIfTrue="1" operator="greaterThan">
      <formula>"hoy()"</formula>
    </cfRule>
  </conditionalFormatting>
  <conditionalFormatting sqref="T769">
    <cfRule type="cellIs" dxfId="1727" priority="3001" stopIfTrue="1" operator="greaterThan">
      <formula>TODAY()</formula>
    </cfRule>
    <cfRule type="cellIs" dxfId="1726" priority="3002" stopIfTrue="1" operator="greaterThan">
      <formula>"hoy()"</formula>
    </cfRule>
  </conditionalFormatting>
  <conditionalFormatting sqref="AC769">
    <cfRule type="cellIs" dxfId="1725" priority="2999" stopIfTrue="1" operator="greaterThan">
      <formula>TODAY()</formula>
    </cfRule>
    <cfRule type="cellIs" dxfId="1724" priority="3000" stopIfTrue="1" operator="greaterThan">
      <formula>"hoy()"</formula>
    </cfRule>
  </conditionalFormatting>
  <conditionalFormatting sqref="Q769">
    <cfRule type="cellIs" dxfId="1723" priority="2997" stopIfTrue="1" operator="greaterThan">
      <formula>TODAY()</formula>
    </cfRule>
    <cfRule type="cellIs" dxfId="1722" priority="2998" stopIfTrue="1" operator="greaterThan">
      <formula>"hoy()"</formula>
    </cfRule>
  </conditionalFormatting>
  <conditionalFormatting sqref="R770">
    <cfRule type="cellIs" dxfId="1721" priority="2995" stopIfTrue="1" operator="greaterThan">
      <formula>TODAY()</formula>
    </cfRule>
    <cfRule type="cellIs" dxfId="1720" priority="2996" stopIfTrue="1" operator="greaterThan">
      <formula>"hoy()"</formula>
    </cfRule>
  </conditionalFormatting>
  <conditionalFormatting sqref="AA770">
    <cfRule type="cellIs" dxfId="1719" priority="2993" stopIfTrue="1" operator="greaterThan">
      <formula>TODAY()</formula>
    </cfRule>
    <cfRule type="cellIs" dxfId="1718" priority="2994" stopIfTrue="1" operator="greaterThan">
      <formula>"hoy()"</formula>
    </cfRule>
  </conditionalFormatting>
  <conditionalFormatting sqref="R771">
    <cfRule type="cellIs" dxfId="1717" priority="2991" stopIfTrue="1" operator="greaterThan">
      <formula>TODAY()</formula>
    </cfRule>
    <cfRule type="cellIs" dxfId="1716" priority="2992" stopIfTrue="1" operator="greaterThan">
      <formula>"hoy()"</formula>
    </cfRule>
  </conditionalFormatting>
  <conditionalFormatting sqref="AA771">
    <cfRule type="cellIs" dxfId="1715" priority="2989" stopIfTrue="1" operator="greaterThan">
      <formula>TODAY()</formula>
    </cfRule>
    <cfRule type="cellIs" dxfId="1714" priority="2990" stopIfTrue="1" operator="greaterThan">
      <formula>"hoy()"</formula>
    </cfRule>
  </conditionalFormatting>
  <conditionalFormatting sqref="R770">
    <cfRule type="cellIs" dxfId="1713" priority="2987" stopIfTrue="1" operator="greaterThan">
      <formula>TODAY()</formula>
    </cfRule>
    <cfRule type="cellIs" dxfId="1712" priority="2988" stopIfTrue="1" operator="greaterThan">
      <formula>"hoy()"</formula>
    </cfRule>
  </conditionalFormatting>
  <conditionalFormatting sqref="AA770">
    <cfRule type="cellIs" dxfId="1711" priority="2985" stopIfTrue="1" operator="greaterThan">
      <formula>TODAY()</formula>
    </cfRule>
    <cfRule type="cellIs" dxfId="1710" priority="2986" stopIfTrue="1" operator="greaterThan">
      <formula>"hoy()"</formula>
    </cfRule>
  </conditionalFormatting>
  <conditionalFormatting sqref="R771">
    <cfRule type="cellIs" dxfId="1709" priority="2983" stopIfTrue="1" operator="greaterThan">
      <formula>TODAY()</formula>
    </cfRule>
    <cfRule type="cellIs" dxfId="1708" priority="2984" stopIfTrue="1" operator="greaterThan">
      <formula>"hoy()"</formula>
    </cfRule>
  </conditionalFormatting>
  <conditionalFormatting sqref="AA771">
    <cfRule type="cellIs" dxfId="1707" priority="2981" stopIfTrue="1" operator="greaterThan">
      <formula>TODAY()</formula>
    </cfRule>
    <cfRule type="cellIs" dxfId="1706" priority="2982" stopIfTrue="1" operator="greaterThan">
      <formula>"hoy()"</formula>
    </cfRule>
  </conditionalFormatting>
  <conditionalFormatting sqref="R770">
    <cfRule type="cellIs" dxfId="1705" priority="2979" stopIfTrue="1" operator="greaterThan">
      <formula>TODAY()</formula>
    </cfRule>
    <cfRule type="cellIs" dxfId="1704" priority="2980" stopIfTrue="1" operator="greaterThan">
      <formula>"hoy()"</formula>
    </cfRule>
  </conditionalFormatting>
  <conditionalFormatting sqref="AA770">
    <cfRule type="cellIs" dxfId="1703" priority="2977" stopIfTrue="1" operator="greaterThan">
      <formula>TODAY()</formula>
    </cfRule>
    <cfRule type="cellIs" dxfId="1702" priority="2978" stopIfTrue="1" operator="greaterThan">
      <formula>"hoy()"</formula>
    </cfRule>
  </conditionalFormatting>
  <conditionalFormatting sqref="R771">
    <cfRule type="cellIs" dxfId="1701" priority="2975" stopIfTrue="1" operator="greaterThan">
      <formula>TODAY()</formula>
    </cfRule>
    <cfRule type="cellIs" dxfId="1700" priority="2976" stopIfTrue="1" operator="greaterThan">
      <formula>"hoy()"</formula>
    </cfRule>
  </conditionalFormatting>
  <conditionalFormatting sqref="AA771">
    <cfRule type="cellIs" dxfId="1699" priority="2973" stopIfTrue="1" operator="greaterThan">
      <formula>TODAY()</formula>
    </cfRule>
    <cfRule type="cellIs" dxfId="1698" priority="2974" stopIfTrue="1" operator="greaterThan">
      <formula>"hoy()"</formula>
    </cfRule>
  </conditionalFormatting>
  <conditionalFormatting sqref="Q770">
    <cfRule type="cellIs" dxfId="1697" priority="2971" stopIfTrue="1" operator="greaterThan">
      <formula>TODAY()</formula>
    </cfRule>
    <cfRule type="cellIs" dxfId="1696" priority="2972" stopIfTrue="1" operator="greaterThan">
      <formula>"hoy()"</formula>
    </cfRule>
  </conditionalFormatting>
  <conditionalFormatting sqref="R770">
    <cfRule type="cellIs" dxfId="1695" priority="2969" stopIfTrue="1" operator="greaterThan">
      <formula>TODAY()</formula>
    </cfRule>
    <cfRule type="cellIs" dxfId="1694" priority="2970" stopIfTrue="1" operator="greaterThan">
      <formula>"hoy()"</formula>
    </cfRule>
  </conditionalFormatting>
  <conditionalFormatting sqref="T770">
    <cfRule type="cellIs" dxfId="1693" priority="2967" stopIfTrue="1" operator="greaterThan">
      <formula>TODAY()</formula>
    </cfRule>
    <cfRule type="cellIs" dxfId="1692" priority="2968" stopIfTrue="1" operator="greaterThan">
      <formula>"hoy()"</formula>
    </cfRule>
  </conditionalFormatting>
  <conditionalFormatting sqref="AC770">
    <cfRule type="cellIs" dxfId="1691" priority="2965" stopIfTrue="1" operator="greaterThan">
      <formula>TODAY()</formula>
    </cfRule>
    <cfRule type="cellIs" dxfId="1690" priority="2966" stopIfTrue="1" operator="greaterThan">
      <formula>"hoy()"</formula>
    </cfRule>
  </conditionalFormatting>
  <conditionalFormatting sqref="Q770">
    <cfRule type="cellIs" dxfId="1689" priority="2963" stopIfTrue="1" operator="greaterThan">
      <formula>TODAY()</formula>
    </cfRule>
    <cfRule type="cellIs" dxfId="1688" priority="2964" stopIfTrue="1" operator="greaterThan">
      <formula>"hoy()"</formula>
    </cfRule>
  </conditionalFormatting>
  <conditionalFormatting sqref="Q771">
    <cfRule type="cellIs" dxfId="1687" priority="2961" stopIfTrue="1" operator="greaterThan">
      <formula>TODAY()</formula>
    </cfRule>
    <cfRule type="cellIs" dxfId="1686" priority="2962" stopIfTrue="1" operator="greaterThan">
      <formula>"hoy()"</formula>
    </cfRule>
  </conditionalFormatting>
  <conditionalFormatting sqref="R771">
    <cfRule type="cellIs" dxfId="1685" priority="2959" stopIfTrue="1" operator="greaterThan">
      <formula>TODAY()</formula>
    </cfRule>
    <cfRule type="cellIs" dxfId="1684" priority="2960" stopIfTrue="1" operator="greaterThan">
      <formula>"hoy()"</formula>
    </cfRule>
  </conditionalFormatting>
  <conditionalFormatting sqref="T771">
    <cfRule type="cellIs" dxfId="1683" priority="2957" stopIfTrue="1" operator="greaterThan">
      <formula>TODAY()</formula>
    </cfRule>
    <cfRule type="cellIs" dxfId="1682" priority="2958" stopIfTrue="1" operator="greaterThan">
      <formula>"hoy()"</formula>
    </cfRule>
  </conditionalFormatting>
  <conditionalFormatting sqref="AC771">
    <cfRule type="cellIs" dxfId="1681" priority="2955" stopIfTrue="1" operator="greaterThan">
      <formula>TODAY()</formula>
    </cfRule>
    <cfRule type="cellIs" dxfId="1680" priority="2956" stopIfTrue="1" operator="greaterThan">
      <formula>"hoy()"</formula>
    </cfRule>
  </conditionalFormatting>
  <conditionalFormatting sqref="Q771">
    <cfRule type="cellIs" dxfId="1679" priority="2953" stopIfTrue="1" operator="greaterThan">
      <formula>TODAY()</formula>
    </cfRule>
    <cfRule type="cellIs" dxfId="1678" priority="2954" stopIfTrue="1" operator="greaterThan">
      <formula>"hoy()"</formula>
    </cfRule>
  </conditionalFormatting>
  <conditionalFormatting sqref="Q770">
    <cfRule type="cellIs" dxfId="1677" priority="2951" stopIfTrue="1" operator="greaterThan">
      <formula>TODAY()</formula>
    </cfRule>
    <cfRule type="cellIs" dxfId="1676" priority="2952" stopIfTrue="1" operator="greaterThan">
      <formula>"hoy()"</formula>
    </cfRule>
  </conditionalFormatting>
  <conditionalFormatting sqref="R770">
    <cfRule type="cellIs" dxfId="1675" priority="2949" stopIfTrue="1" operator="greaterThan">
      <formula>TODAY()</formula>
    </cfRule>
    <cfRule type="cellIs" dxfId="1674" priority="2950" stopIfTrue="1" operator="greaterThan">
      <formula>"hoy()"</formula>
    </cfRule>
  </conditionalFormatting>
  <conditionalFormatting sqref="T770">
    <cfRule type="cellIs" dxfId="1673" priority="2947" stopIfTrue="1" operator="greaterThan">
      <formula>TODAY()</formula>
    </cfRule>
    <cfRule type="cellIs" dxfId="1672" priority="2948" stopIfTrue="1" operator="greaterThan">
      <formula>"hoy()"</formula>
    </cfRule>
  </conditionalFormatting>
  <conditionalFormatting sqref="AC770">
    <cfRule type="cellIs" dxfId="1671" priority="2945" stopIfTrue="1" operator="greaterThan">
      <formula>TODAY()</formula>
    </cfRule>
    <cfRule type="cellIs" dxfId="1670" priority="2946" stopIfTrue="1" operator="greaterThan">
      <formula>"hoy()"</formula>
    </cfRule>
  </conditionalFormatting>
  <conditionalFormatting sqref="Q770">
    <cfRule type="cellIs" dxfId="1669" priority="2943" stopIfTrue="1" operator="greaterThan">
      <formula>TODAY()</formula>
    </cfRule>
    <cfRule type="cellIs" dxfId="1668" priority="2944" stopIfTrue="1" operator="greaterThan">
      <formula>"hoy()"</formula>
    </cfRule>
  </conditionalFormatting>
  <conditionalFormatting sqref="Q771">
    <cfRule type="cellIs" dxfId="1667" priority="2941" stopIfTrue="1" operator="greaterThan">
      <formula>TODAY()</formula>
    </cfRule>
    <cfRule type="cellIs" dxfId="1666" priority="2942" stopIfTrue="1" operator="greaterThan">
      <formula>"hoy()"</formula>
    </cfRule>
  </conditionalFormatting>
  <conditionalFormatting sqref="R771">
    <cfRule type="cellIs" dxfId="1665" priority="2939" stopIfTrue="1" operator="greaterThan">
      <formula>TODAY()</formula>
    </cfRule>
    <cfRule type="cellIs" dxfId="1664" priority="2940" stopIfTrue="1" operator="greaterThan">
      <formula>"hoy()"</formula>
    </cfRule>
  </conditionalFormatting>
  <conditionalFormatting sqref="T771">
    <cfRule type="cellIs" dxfId="1663" priority="2937" stopIfTrue="1" operator="greaterThan">
      <formula>TODAY()</formula>
    </cfRule>
    <cfRule type="cellIs" dxfId="1662" priority="2938" stopIfTrue="1" operator="greaterThan">
      <formula>"hoy()"</formula>
    </cfRule>
  </conditionalFormatting>
  <conditionalFormatting sqref="AC771">
    <cfRule type="cellIs" dxfId="1661" priority="2935" stopIfTrue="1" operator="greaterThan">
      <formula>TODAY()</formula>
    </cfRule>
    <cfRule type="cellIs" dxfId="1660" priority="2936" stopIfTrue="1" operator="greaterThan">
      <formula>"hoy()"</formula>
    </cfRule>
  </conditionalFormatting>
  <conditionalFormatting sqref="Q771">
    <cfRule type="cellIs" dxfId="1659" priority="2933" stopIfTrue="1" operator="greaterThan">
      <formula>TODAY()</formula>
    </cfRule>
    <cfRule type="cellIs" dxfId="1658" priority="2934" stopIfTrue="1" operator="greaterThan">
      <formula>"hoy()"</formula>
    </cfRule>
  </conditionalFormatting>
  <conditionalFormatting sqref="Q770">
    <cfRule type="cellIs" dxfId="1657" priority="2931" stopIfTrue="1" operator="greaterThan">
      <formula>TODAY()</formula>
    </cfRule>
    <cfRule type="cellIs" dxfId="1656" priority="2932" stopIfTrue="1" operator="greaterThan">
      <formula>"hoy()"</formula>
    </cfRule>
  </conditionalFormatting>
  <conditionalFormatting sqref="R770">
    <cfRule type="cellIs" dxfId="1655" priority="2929" stopIfTrue="1" operator="greaterThan">
      <formula>TODAY()</formula>
    </cfRule>
    <cfRule type="cellIs" dxfId="1654" priority="2930" stopIfTrue="1" operator="greaterThan">
      <formula>"hoy()"</formula>
    </cfRule>
  </conditionalFormatting>
  <conditionalFormatting sqref="T770">
    <cfRule type="cellIs" dxfId="1653" priority="2927" stopIfTrue="1" operator="greaterThan">
      <formula>TODAY()</formula>
    </cfRule>
    <cfRule type="cellIs" dxfId="1652" priority="2928" stopIfTrue="1" operator="greaterThan">
      <formula>"hoy()"</formula>
    </cfRule>
  </conditionalFormatting>
  <conditionalFormatting sqref="AC770">
    <cfRule type="cellIs" dxfId="1651" priority="2925" stopIfTrue="1" operator="greaterThan">
      <formula>TODAY()</formula>
    </cfRule>
    <cfRule type="cellIs" dxfId="1650" priority="2926" stopIfTrue="1" operator="greaterThan">
      <formula>"hoy()"</formula>
    </cfRule>
  </conditionalFormatting>
  <conditionalFormatting sqref="Q770">
    <cfRule type="cellIs" dxfId="1649" priority="2923" stopIfTrue="1" operator="greaterThan">
      <formula>TODAY()</formula>
    </cfRule>
    <cfRule type="cellIs" dxfId="1648" priority="2924" stopIfTrue="1" operator="greaterThan">
      <formula>"hoy()"</formula>
    </cfRule>
  </conditionalFormatting>
  <conditionalFormatting sqref="Q771">
    <cfRule type="cellIs" dxfId="1647" priority="2921" stopIfTrue="1" operator="greaterThan">
      <formula>TODAY()</formula>
    </cfRule>
    <cfRule type="cellIs" dxfId="1646" priority="2922" stopIfTrue="1" operator="greaterThan">
      <formula>"hoy()"</formula>
    </cfRule>
  </conditionalFormatting>
  <conditionalFormatting sqref="R771">
    <cfRule type="cellIs" dxfId="1645" priority="2919" stopIfTrue="1" operator="greaterThan">
      <formula>TODAY()</formula>
    </cfRule>
    <cfRule type="cellIs" dxfId="1644" priority="2920" stopIfTrue="1" operator="greaterThan">
      <formula>"hoy()"</formula>
    </cfRule>
  </conditionalFormatting>
  <conditionalFormatting sqref="T771">
    <cfRule type="cellIs" dxfId="1643" priority="2917" stopIfTrue="1" operator="greaterThan">
      <formula>TODAY()</formula>
    </cfRule>
    <cfRule type="cellIs" dxfId="1642" priority="2918" stopIfTrue="1" operator="greaterThan">
      <formula>"hoy()"</formula>
    </cfRule>
  </conditionalFormatting>
  <conditionalFormatting sqref="AC771">
    <cfRule type="cellIs" dxfId="1641" priority="2915" stopIfTrue="1" operator="greaterThan">
      <formula>TODAY()</formula>
    </cfRule>
    <cfRule type="cellIs" dxfId="1640" priority="2916" stopIfTrue="1" operator="greaterThan">
      <formula>"hoy()"</formula>
    </cfRule>
  </conditionalFormatting>
  <conditionalFormatting sqref="Q771">
    <cfRule type="cellIs" dxfId="1639" priority="2913" stopIfTrue="1" operator="greaterThan">
      <formula>TODAY()</formula>
    </cfRule>
    <cfRule type="cellIs" dxfId="1638" priority="2914" stopIfTrue="1" operator="greaterThan">
      <formula>"hoy()"</formula>
    </cfRule>
  </conditionalFormatting>
  <conditionalFormatting sqref="AG772:AH773">
    <cfRule type="containsText" dxfId="1637" priority="2911" stopIfTrue="1" operator="containsText" text="No aprobado">
      <formula>NOT(ISERROR(SEARCH("No aprobado",AG772)))</formula>
    </cfRule>
    <cfRule type="containsText" dxfId="1636" priority="2912" operator="containsText" text="Aprobado">
      <formula>NOT(ISERROR(SEARCH("Aprobado",AG772)))</formula>
    </cfRule>
  </conditionalFormatting>
  <conditionalFormatting sqref="AG772:AH773">
    <cfRule type="containsText" dxfId="1635" priority="2909" operator="containsText" text="vencido">
      <formula>NOT(ISERROR(SEARCH("vencido",AG772)))</formula>
    </cfRule>
    <cfRule type="containsText" dxfId="1634" priority="2910" operator="containsText" text="Vigente">
      <formula>NOT(ISERROR(SEARCH("Vigente",AG772)))</formula>
    </cfRule>
  </conditionalFormatting>
  <conditionalFormatting sqref="R772">
    <cfRule type="cellIs" dxfId="1633" priority="2907" stopIfTrue="1" operator="greaterThan">
      <formula>TODAY()</formula>
    </cfRule>
    <cfRule type="cellIs" dxfId="1632" priority="2908" stopIfTrue="1" operator="greaterThan">
      <formula>"hoy()"</formula>
    </cfRule>
  </conditionalFormatting>
  <conditionalFormatting sqref="AA772">
    <cfRule type="cellIs" dxfId="1631" priority="2905" stopIfTrue="1" operator="greaterThan">
      <formula>TODAY()</formula>
    </cfRule>
    <cfRule type="cellIs" dxfId="1630" priority="2906" stopIfTrue="1" operator="greaterThan">
      <formula>"hoy()"</formula>
    </cfRule>
  </conditionalFormatting>
  <conditionalFormatting sqref="R773">
    <cfRule type="cellIs" dxfId="1629" priority="2903" stopIfTrue="1" operator="greaterThan">
      <formula>TODAY()</formula>
    </cfRule>
    <cfRule type="cellIs" dxfId="1628" priority="2904" stopIfTrue="1" operator="greaterThan">
      <formula>"hoy()"</formula>
    </cfRule>
  </conditionalFormatting>
  <conditionalFormatting sqref="AA773">
    <cfRule type="cellIs" dxfId="1627" priority="2901" stopIfTrue="1" operator="greaterThan">
      <formula>TODAY()</formula>
    </cfRule>
    <cfRule type="cellIs" dxfId="1626" priority="2902" stopIfTrue="1" operator="greaterThan">
      <formula>"hoy()"</formula>
    </cfRule>
  </conditionalFormatting>
  <conditionalFormatting sqref="R772">
    <cfRule type="cellIs" dxfId="1625" priority="2899" stopIfTrue="1" operator="greaterThan">
      <formula>TODAY()</formula>
    </cfRule>
    <cfRule type="cellIs" dxfId="1624" priority="2900" stopIfTrue="1" operator="greaterThan">
      <formula>"hoy()"</formula>
    </cfRule>
  </conditionalFormatting>
  <conditionalFormatting sqref="AA772">
    <cfRule type="cellIs" dxfId="1623" priority="2897" stopIfTrue="1" operator="greaterThan">
      <formula>TODAY()</formula>
    </cfRule>
    <cfRule type="cellIs" dxfId="1622" priority="2898" stopIfTrue="1" operator="greaterThan">
      <formula>"hoy()"</formula>
    </cfRule>
  </conditionalFormatting>
  <conditionalFormatting sqref="R773">
    <cfRule type="cellIs" dxfId="1621" priority="2895" stopIfTrue="1" operator="greaterThan">
      <formula>TODAY()</formula>
    </cfRule>
    <cfRule type="cellIs" dxfId="1620" priority="2896" stopIfTrue="1" operator="greaterThan">
      <formula>"hoy()"</formula>
    </cfRule>
  </conditionalFormatting>
  <conditionalFormatting sqref="AA773">
    <cfRule type="cellIs" dxfId="1619" priority="2893" stopIfTrue="1" operator="greaterThan">
      <formula>TODAY()</formula>
    </cfRule>
    <cfRule type="cellIs" dxfId="1618" priority="2894" stopIfTrue="1" operator="greaterThan">
      <formula>"hoy()"</formula>
    </cfRule>
  </conditionalFormatting>
  <conditionalFormatting sqref="R773">
    <cfRule type="cellIs" dxfId="1617" priority="2891" stopIfTrue="1" operator="greaterThan">
      <formula>TODAY()</formula>
    </cfRule>
    <cfRule type="cellIs" dxfId="1616" priority="2892" stopIfTrue="1" operator="greaterThan">
      <formula>"hoy()"</formula>
    </cfRule>
  </conditionalFormatting>
  <conditionalFormatting sqref="AA773">
    <cfRule type="cellIs" dxfId="1615" priority="2889" stopIfTrue="1" operator="greaterThan">
      <formula>TODAY()</formula>
    </cfRule>
    <cfRule type="cellIs" dxfId="1614" priority="2890" stopIfTrue="1" operator="greaterThan">
      <formula>"hoy()"</formula>
    </cfRule>
  </conditionalFormatting>
  <conditionalFormatting sqref="Q772">
    <cfRule type="cellIs" dxfId="1613" priority="2887" stopIfTrue="1" operator="greaterThan">
      <formula>TODAY()</formula>
    </cfRule>
    <cfRule type="cellIs" dxfId="1612" priority="2888" stopIfTrue="1" operator="greaterThan">
      <formula>"hoy()"</formula>
    </cfRule>
  </conditionalFormatting>
  <conditionalFormatting sqref="R772">
    <cfRule type="cellIs" dxfId="1611" priority="2885" stopIfTrue="1" operator="greaterThan">
      <formula>TODAY()</formula>
    </cfRule>
    <cfRule type="cellIs" dxfId="1610" priority="2886" stopIfTrue="1" operator="greaterThan">
      <formula>"hoy()"</formula>
    </cfRule>
  </conditionalFormatting>
  <conditionalFormatting sqref="T772">
    <cfRule type="cellIs" dxfId="1609" priority="2883" stopIfTrue="1" operator="greaterThan">
      <formula>TODAY()</formula>
    </cfRule>
    <cfRule type="cellIs" dxfId="1608" priority="2884" stopIfTrue="1" operator="greaterThan">
      <formula>"hoy()"</formula>
    </cfRule>
  </conditionalFormatting>
  <conditionalFormatting sqref="AC772">
    <cfRule type="cellIs" dxfId="1607" priority="2881" stopIfTrue="1" operator="greaterThan">
      <formula>TODAY()</formula>
    </cfRule>
    <cfRule type="cellIs" dxfId="1606" priority="2882" stopIfTrue="1" operator="greaterThan">
      <formula>"hoy()"</formula>
    </cfRule>
  </conditionalFormatting>
  <conditionalFormatting sqref="Q772">
    <cfRule type="cellIs" dxfId="1605" priority="2879" stopIfTrue="1" operator="greaterThan">
      <formula>TODAY()</formula>
    </cfRule>
    <cfRule type="cellIs" dxfId="1604" priority="2880" stopIfTrue="1" operator="greaterThan">
      <formula>"hoy()"</formula>
    </cfRule>
  </conditionalFormatting>
  <conditionalFormatting sqref="Q773">
    <cfRule type="cellIs" dxfId="1603" priority="2877" stopIfTrue="1" operator="greaterThan">
      <formula>TODAY()</formula>
    </cfRule>
    <cfRule type="cellIs" dxfId="1602" priority="2878" stopIfTrue="1" operator="greaterThan">
      <formula>"hoy()"</formula>
    </cfRule>
  </conditionalFormatting>
  <conditionalFormatting sqref="R773">
    <cfRule type="cellIs" dxfId="1601" priority="2875" stopIfTrue="1" operator="greaterThan">
      <formula>TODAY()</formula>
    </cfRule>
    <cfRule type="cellIs" dxfId="1600" priority="2876" stopIfTrue="1" operator="greaterThan">
      <formula>"hoy()"</formula>
    </cfRule>
  </conditionalFormatting>
  <conditionalFormatting sqref="T773">
    <cfRule type="cellIs" dxfId="1599" priority="2873" stopIfTrue="1" operator="greaterThan">
      <formula>TODAY()</formula>
    </cfRule>
    <cfRule type="cellIs" dxfId="1598" priority="2874" stopIfTrue="1" operator="greaterThan">
      <formula>"hoy()"</formula>
    </cfRule>
  </conditionalFormatting>
  <conditionalFormatting sqref="AC773">
    <cfRule type="cellIs" dxfId="1597" priority="2871" stopIfTrue="1" operator="greaterThan">
      <formula>TODAY()</formula>
    </cfRule>
    <cfRule type="cellIs" dxfId="1596" priority="2872" stopIfTrue="1" operator="greaterThan">
      <formula>"hoy()"</formula>
    </cfRule>
  </conditionalFormatting>
  <conditionalFormatting sqref="Q773">
    <cfRule type="cellIs" dxfId="1595" priority="2869" stopIfTrue="1" operator="greaterThan">
      <formula>TODAY()</formula>
    </cfRule>
    <cfRule type="cellIs" dxfId="1594" priority="2870" stopIfTrue="1" operator="greaterThan">
      <formula>"hoy()"</formula>
    </cfRule>
  </conditionalFormatting>
  <conditionalFormatting sqref="Q772">
    <cfRule type="cellIs" dxfId="1593" priority="2867" stopIfTrue="1" operator="greaterThan">
      <formula>TODAY()</formula>
    </cfRule>
    <cfRule type="cellIs" dxfId="1592" priority="2868" stopIfTrue="1" operator="greaterThan">
      <formula>"hoy()"</formula>
    </cfRule>
  </conditionalFormatting>
  <conditionalFormatting sqref="R772">
    <cfRule type="cellIs" dxfId="1591" priority="2865" stopIfTrue="1" operator="greaterThan">
      <formula>TODAY()</formula>
    </cfRule>
    <cfRule type="cellIs" dxfId="1590" priority="2866" stopIfTrue="1" operator="greaterThan">
      <formula>"hoy()"</formula>
    </cfRule>
  </conditionalFormatting>
  <conditionalFormatting sqref="T772">
    <cfRule type="cellIs" dxfId="1589" priority="2863" stopIfTrue="1" operator="greaterThan">
      <formula>TODAY()</formula>
    </cfRule>
    <cfRule type="cellIs" dxfId="1588" priority="2864" stopIfTrue="1" operator="greaterThan">
      <formula>"hoy()"</formula>
    </cfRule>
  </conditionalFormatting>
  <conditionalFormatting sqref="AC772">
    <cfRule type="cellIs" dxfId="1587" priority="2861" stopIfTrue="1" operator="greaterThan">
      <formula>TODAY()</formula>
    </cfRule>
    <cfRule type="cellIs" dxfId="1586" priority="2862" stopIfTrue="1" operator="greaterThan">
      <formula>"hoy()"</formula>
    </cfRule>
  </conditionalFormatting>
  <conditionalFormatting sqref="Q772">
    <cfRule type="cellIs" dxfId="1585" priority="2859" stopIfTrue="1" operator="greaterThan">
      <formula>TODAY()</formula>
    </cfRule>
    <cfRule type="cellIs" dxfId="1584" priority="2860" stopIfTrue="1" operator="greaterThan">
      <formula>"hoy()"</formula>
    </cfRule>
  </conditionalFormatting>
  <conditionalFormatting sqref="Q773">
    <cfRule type="cellIs" dxfId="1583" priority="2857" stopIfTrue="1" operator="greaterThan">
      <formula>TODAY()</formula>
    </cfRule>
    <cfRule type="cellIs" dxfId="1582" priority="2858" stopIfTrue="1" operator="greaterThan">
      <formula>"hoy()"</formula>
    </cfRule>
  </conditionalFormatting>
  <conditionalFormatting sqref="R773">
    <cfRule type="cellIs" dxfId="1581" priority="2855" stopIfTrue="1" operator="greaterThan">
      <formula>TODAY()</formula>
    </cfRule>
    <cfRule type="cellIs" dxfId="1580" priority="2856" stopIfTrue="1" operator="greaterThan">
      <formula>"hoy()"</formula>
    </cfRule>
  </conditionalFormatting>
  <conditionalFormatting sqref="T773">
    <cfRule type="cellIs" dxfId="1579" priority="2853" stopIfTrue="1" operator="greaterThan">
      <formula>TODAY()</formula>
    </cfRule>
    <cfRule type="cellIs" dxfId="1578" priority="2854" stopIfTrue="1" operator="greaterThan">
      <formula>"hoy()"</formula>
    </cfRule>
  </conditionalFormatting>
  <conditionalFormatting sqref="AC773">
    <cfRule type="cellIs" dxfId="1577" priority="2851" stopIfTrue="1" operator="greaterThan">
      <formula>TODAY()</formula>
    </cfRule>
    <cfRule type="cellIs" dxfId="1576" priority="2852" stopIfTrue="1" operator="greaterThan">
      <formula>"hoy()"</formula>
    </cfRule>
  </conditionalFormatting>
  <conditionalFormatting sqref="Q773">
    <cfRule type="cellIs" dxfId="1575" priority="2849" stopIfTrue="1" operator="greaterThan">
      <formula>TODAY()</formula>
    </cfRule>
    <cfRule type="cellIs" dxfId="1574" priority="2850" stopIfTrue="1" operator="greaterThan">
      <formula>"hoy()"</formula>
    </cfRule>
  </conditionalFormatting>
  <conditionalFormatting sqref="Q773">
    <cfRule type="cellIs" dxfId="1573" priority="2847" stopIfTrue="1" operator="greaterThan">
      <formula>TODAY()</formula>
    </cfRule>
    <cfRule type="cellIs" dxfId="1572" priority="2848" stopIfTrue="1" operator="greaterThan">
      <formula>"hoy()"</formula>
    </cfRule>
  </conditionalFormatting>
  <conditionalFormatting sqref="R773">
    <cfRule type="cellIs" dxfId="1571" priority="2845" stopIfTrue="1" operator="greaterThan">
      <formula>TODAY()</formula>
    </cfRule>
    <cfRule type="cellIs" dxfId="1570" priority="2846" stopIfTrue="1" operator="greaterThan">
      <formula>"hoy()"</formula>
    </cfRule>
  </conditionalFormatting>
  <conditionalFormatting sqref="T773">
    <cfRule type="cellIs" dxfId="1569" priority="2843" stopIfTrue="1" operator="greaterThan">
      <formula>TODAY()</formula>
    </cfRule>
    <cfRule type="cellIs" dxfId="1568" priority="2844" stopIfTrue="1" operator="greaterThan">
      <formula>"hoy()"</formula>
    </cfRule>
  </conditionalFormatting>
  <conditionalFormatting sqref="AC773">
    <cfRule type="cellIs" dxfId="1567" priority="2841" stopIfTrue="1" operator="greaterThan">
      <formula>TODAY()</formula>
    </cfRule>
    <cfRule type="cellIs" dxfId="1566" priority="2842" stopIfTrue="1" operator="greaterThan">
      <formula>"hoy()"</formula>
    </cfRule>
  </conditionalFormatting>
  <conditionalFormatting sqref="Q773">
    <cfRule type="cellIs" dxfId="1565" priority="2839" stopIfTrue="1" operator="greaterThan">
      <formula>TODAY()</formula>
    </cfRule>
    <cfRule type="cellIs" dxfId="1564" priority="2840" stopIfTrue="1" operator="greaterThan">
      <formula>"hoy()"</formula>
    </cfRule>
  </conditionalFormatting>
  <conditionalFormatting sqref="AG774:AH776">
    <cfRule type="containsText" dxfId="1563" priority="2837" stopIfTrue="1" operator="containsText" text="No aprobado">
      <formula>NOT(ISERROR(SEARCH("No aprobado",AG774)))</formula>
    </cfRule>
    <cfRule type="containsText" dxfId="1562" priority="2838" operator="containsText" text="Aprobado">
      <formula>NOT(ISERROR(SEARCH("Aprobado",AG774)))</formula>
    </cfRule>
  </conditionalFormatting>
  <conditionalFormatting sqref="AG774:AH776">
    <cfRule type="containsText" dxfId="1561" priority="2835" operator="containsText" text="vencido">
      <formula>NOT(ISERROR(SEARCH("vencido",AG774)))</formula>
    </cfRule>
    <cfRule type="containsText" dxfId="1560" priority="2836" operator="containsText" text="Vigente">
      <formula>NOT(ISERROR(SEARCH("Vigente",AG774)))</formula>
    </cfRule>
  </conditionalFormatting>
  <conditionalFormatting sqref="R774">
    <cfRule type="cellIs" dxfId="1559" priority="2833" stopIfTrue="1" operator="greaterThan">
      <formula>TODAY()</formula>
    </cfRule>
    <cfRule type="cellIs" dxfId="1558" priority="2834" stopIfTrue="1" operator="greaterThan">
      <formula>"hoy()"</formula>
    </cfRule>
  </conditionalFormatting>
  <conditionalFormatting sqref="AA774">
    <cfRule type="cellIs" dxfId="1557" priority="2831" stopIfTrue="1" operator="greaterThan">
      <formula>TODAY()</formula>
    </cfRule>
    <cfRule type="cellIs" dxfId="1556" priority="2832" stopIfTrue="1" operator="greaterThan">
      <formula>"hoy()"</formula>
    </cfRule>
  </conditionalFormatting>
  <conditionalFormatting sqref="R775">
    <cfRule type="cellIs" dxfId="1555" priority="2829" stopIfTrue="1" operator="greaterThan">
      <formula>TODAY()</formula>
    </cfRule>
    <cfRule type="cellIs" dxfId="1554" priority="2830" stopIfTrue="1" operator="greaterThan">
      <formula>"hoy()"</formula>
    </cfRule>
  </conditionalFormatting>
  <conditionalFormatting sqref="AA775">
    <cfRule type="cellIs" dxfId="1553" priority="2827" stopIfTrue="1" operator="greaterThan">
      <formula>TODAY()</formula>
    </cfRule>
    <cfRule type="cellIs" dxfId="1552" priority="2828" stopIfTrue="1" operator="greaterThan">
      <formula>"hoy()"</formula>
    </cfRule>
  </conditionalFormatting>
  <conditionalFormatting sqref="R776">
    <cfRule type="cellIs" dxfId="1551" priority="2825" stopIfTrue="1" operator="greaterThan">
      <formula>TODAY()</formula>
    </cfRule>
    <cfRule type="cellIs" dxfId="1550" priority="2826" stopIfTrue="1" operator="greaterThan">
      <formula>"hoy()"</formula>
    </cfRule>
  </conditionalFormatting>
  <conditionalFormatting sqref="AA776">
    <cfRule type="cellIs" dxfId="1549" priority="2823" stopIfTrue="1" operator="greaterThan">
      <formula>TODAY()</formula>
    </cfRule>
    <cfRule type="cellIs" dxfId="1548" priority="2824" stopIfTrue="1" operator="greaterThan">
      <formula>"hoy()"</formula>
    </cfRule>
  </conditionalFormatting>
  <conditionalFormatting sqref="R774">
    <cfRule type="cellIs" dxfId="1547" priority="2821" stopIfTrue="1" operator="greaterThan">
      <formula>TODAY()</formula>
    </cfRule>
    <cfRule type="cellIs" dxfId="1546" priority="2822" stopIfTrue="1" operator="greaterThan">
      <formula>"hoy()"</formula>
    </cfRule>
  </conditionalFormatting>
  <conditionalFormatting sqref="AA774">
    <cfRule type="cellIs" dxfId="1545" priority="2819" stopIfTrue="1" operator="greaterThan">
      <formula>TODAY()</formula>
    </cfRule>
    <cfRule type="cellIs" dxfId="1544" priority="2820" stopIfTrue="1" operator="greaterThan">
      <formula>"hoy()"</formula>
    </cfRule>
  </conditionalFormatting>
  <conditionalFormatting sqref="R775">
    <cfRule type="cellIs" dxfId="1543" priority="2817" stopIfTrue="1" operator="greaterThan">
      <formula>TODAY()</formula>
    </cfRule>
    <cfRule type="cellIs" dxfId="1542" priority="2818" stopIfTrue="1" operator="greaterThan">
      <formula>"hoy()"</formula>
    </cfRule>
  </conditionalFormatting>
  <conditionalFormatting sqref="AA775">
    <cfRule type="cellIs" dxfId="1541" priority="2815" stopIfTrue="1" operator="greaterThan">
      <formula>TODAY()</formula>
    </cfRule>
    <cfRule type="cellIs" dxfId="1540" priority="2816" stopIfTrue="1" operator="greaterThan">
      <formula>"hoy()"</formula>
    </cfRule>
  </conditionalFormatting>
  <conditionalFormatting sqref="R776">
    <cfRule type="cellIs" dxfId="1539" priority="2813" stopIfTrue="1" operator="greaterThan">
      <formula>TODAY()</formula>
    </cfRule>
    <cfRule type="cellIs" dxfId="1538" priority="2814" stopIfTrue="1" operator="greaterThan">
      <formula>"hoy()"</formula>
    </cfRule>
  </conditionalFormatting>
  <conditionalFormatting sqref="AA776">
    <cfRule type="cellIs" dxfId="1537" priority="2811" stopIfTrue="1" operator="greaterThan">
      <formula>TODAY()</formula>
    </cfRule>
    <cfRule type="cellIs" dxfId="1536" priority="2812" stopIfTrue="1" operator="greaterThan">
      <formula>"hoy()"</formula>
    </cfRule>
  </conditionalFormatting>
  <conditionalFormatting sqref="R775">
    <cfRule type="cellIs" dxfId="1535" priority="2809" stopIfTrue="1" operator="greaterThan">
      <formula>TODAY()</formula>
    </cfRule>
    <cfRule type="cellIs" dxfId="1534" priority="2810" stopIfTrue="1" operator="greaterThan">
      <formula>"hoy()"</formula>
    </cfRule>
  </conditionalFormatting>
  <conditionalFormatting sqref="AA775">
    <cfRule type="cellIs" dxfId="1533" priority="2807" stopIfTrue="1" operator="greaterThan">
      <formula>TODAY()</formula>
    </cfRule>
    <cfRule type="cellIs" dxfId="1532" priority="2808" stopIfTrue="1" operator="greaterThan">
      <formula>"hoy()"</formula>
    </cfRule>
  </conditionalFormatting>
  <conditionalFormatting sqref="R776">
    <cfRule type="cellIs" dxfId="1531" priority="2805" stopIfTrue="1" operator="greaterThan">
      <formula>TODAY()</formula>
    </cfRule>
    <cfRule type="cellIs" dxfId="1530" priority="2806" stopIfTrue="1" operator="greaterThan">
      <formula>"hoy()"</formula>
    </cfRule>
  </conditionalFormatting>
  <conditionalFormatting sqref="AA776">
    <cfRule type="cellIs" dxfId="1529" priority="2803" stopIfTrue="1" operator="greaterThan">
      <formula>TODAY()</formula>
    </cfRule>
    <cfRule type="cellIs" dxfId="1528" priority="2804" stopIfTrue="1" operator="greaterThan">
      <formula>"hoy()"</formula>
    </cfRule>
  </conditionalFormatting>
  <conditionalFormatting sqref="Q774">
    <cfRule type="cellIs" dxfId="1527" priority="2801" stopIfTrue="1" operator="greaterThan">
      <formula>TODAY()</formula>
    </cfRule>
    <cfRule type="cellIs" dxfId="1526" priority="2802" stopIfTrue="1" operator="greaterThan">
      <formula>"hoy()"</formula>
    </cfRule>
  </conditionalFormatting>
  <conditionalFormatting sqref="R774">
    <cfRule type="cellIs" dxfId="1525" priority="2799" stopIfTrue="1" operator="greaterThan">
      <formula>TODAY()</formula>
    </cfRule>
    <cfRule type="cellIs" dxfId="1524" priority="2800" stopIfTrue="1" operator="greaterThan">
      <formula>"hoy()"</formula>
    </cfRule>
  </conditionalFormatting>
  <conditionalFormatting sqref="T774">
    <cfRule type="cellIs" dxfId="1523" priority="2797" stopIfTrue="1" operator="greaterThan">
      <formula>TODAY()</formula>
    </cfRule>
    <cfRule type="cellIs" dxfId="1522" priority="2798" stopIfTrue="1" operator="greaterThan">
      <formula>"hoy()"</formula>
    </cfRule>
  </conditionalFormatting>
  <conditionalFormatting sqref="AC774">
    <cfRule type="cellIs" dxfId="1521" priority="2795" stopIfTrue="1" operator="greaterThan">
      <formula>TODAY()</formula>
    </cfRule>
    <cfRule type="cellIs" dxfId="1520" priority="2796" stopIfTrue="1" operator="greaterThan">
      <formula>"hoy()"</formula>
    </cfRule>
  </conditionalFormatting>
  <conditionalFormatting sqref="Q774">
    <cfRule type="cellIs" dxfId="1519" priority="2793" stopIfTrue="1" operator="greaterThan">
      <formula>TODAY()</formula>
    </cfRule>
    <cfRule type="cellIs" dxfId="1518" priority="2794" stopIfTrue="1" operator="greaterThan">
      <formula>"hoy()"</formula>
    </cfRule>
  </conditionalFormatting>
  <conditionalFormatting sqref="Q775">
    <cfRule type="cellIs" dxfId="1517" priority="2791" stopIfTrue="1" operator="greaterThan">
      <formula>TODAY()</formula>
    </cfRule>
    <cfRule type="cellIs" dxfId="1516" priority="2792" stopIfTrue="1" operator="greaterThan">
      <formula>"hoy()"</formula>
    </cfRule>
  </conditionalFormatting>
  <conditionalFormatting sqref="R775">
    <cfRule type="cellIs" dxfId="1515" priority="2789" stopIfTrue="1" operator="greaterThan">
      <formula>TODAY()</formula>
    </cfRule>
    <cfRule type="cellIs" dxfId="1514" priority="2790" stopIfTrue="1" operator="greaterThan">
      <formula>"hoy()"</formula>
    </cfRule>
  </conditionalFormatting>
  <conditionalFormatting sqref="T775">
    <cfRule type="cellIs" dxfId="1513" priority="2787" stopIfTrue="1" operator="greaterThan">
      <formula>TODAY()</formula>
    </cfRule>
    <cfRule type="cellIs" dxfId="1512" priority="2788" stopIfTrue="1" operator="greaterThan">
      <formula>"hoy()"</formula>
    </cfRule>
  </conditionalFormatting>
  <conditionalFormatting sqref="AC775">
    <cfRule type="cellIs" dxfId="1511" priority="2785" stopIfTrue="1" operator="greaterThan">
      <formula>TODAY()</formula>
    </cfRule>
    <cfRule type="cellIs" dxfId="1510" priority="2786" stopIfTrue="1" operator="greaterThan">
      <formula>"hoy()"</formula>
    </cfRule>
  </conditionalFormatting>
  <conditionalFormatting sqref="Q775">
    <cfRule type="cellIs" dxfId="1509" priority="2783" stopIfTrue="1" operator="greaterThan">
      <formula>TODAY()</formula>
    </cfRule>
    <cfRule type="cellIs" dxfId="1508" priority="2784" stopIfTrue="1" operator="greaterThan">
      <formula>"hoy()"</formula>
    </cfRule>
  </conditionalFormatting>
  <conditionalFormatting sqref="Q776">
    <cfRule type="cellIs" dxfId="1507" priority="2781" stopIfTrue="1" operator="greaterThan">
      <formula>TODAY()</formula>
    </cfRule>
    <cfRule type="cellIs" dxfId="1506" priority="2782" stopIfTrue="1" operator="greaterThan">
      <formula>"hoy()"</formula>
    </cfRule>
  </conditionalFormatting>
  <conditionalFormatting sqref="R776">
    <cfRule type="cellIs" dxfId="1505" priority="2779" stopIfTrue="1" operator="greaterThan">
      <formula>TODAY()</formula>
    </cfRule>
    <cfRule type="cellIs" dxfId="1504" priority="2780" stopIfTrue="1" operator="greaterThan">
      <formula>"hoy()"</formula>
    </cfRule>
  </conditionalFormatting>
  <conditionalFormatting sqref="T776">
    <cfRule type="cellIs" dxfId="1503" priority="2777" stopIfTrue="1" operator="greaterThan">
      <formula>TODAY()</formula>
    </cfRule>
    <cfRule type="cellIs" dxfId="1502" priority="2778" stopIfTrue="1" operator="greaterThan">
      <formula>"hoy()"</formula>
    </cfRule>
  </conditionalFormatting>
  <conditionalFormatting sqref="AC776">
    <cfRule type="cellIs" dxfId="1501" priority="2775" stopIfTrue="1" operator="greaterThan">
      <formula>TODAY()</formula>
    </cfRule>
    <cfRule type="cellIs" dxfId="1500" priority="2776" stopIfTrue="1" operator="greaterThan">
      <formula>"hoy()"</formula>
    </cfRule>
  </conditionalFormatting>
  <conditionalFormatting sqref="Q776">
    <cfRule type="cellIs" dxfId="1499" priority="2773" stopIfTrue="1" operator="greaterThan">
      <formula>TODAY()</formula>
    </cfRule>
    <cfRule type="cellIs" dxfId="1498" priority="2774" stopIfTrue="1" operator="greaterThan">
      <formula>"hoy()"</formula>
    </cfRule>
  </conditionalFormatting>
  <conditionalFormatting sqref="Q774">
    <cfRule type="cellIs" dxfId="1497" priority="2771" stopIfTrue="1" operator="greaterThan">
      <formula>TODAY()</formula>
    </cfRule>
    <cfRule type="cellIs" dxfId="1496" priority="2772" stopIfTrue="1" operator="greaterThan">
      <formula>"hoy()"</formula>
    </cfRule>
  </conditionalFormatting>
  <conditionalFormatting sqref="R774">
    <cfRule type="cellIs" dxfId="1495" priority="2769" stopIfTrue="1" operator="greaterThan">
      <formula>TODAY()</formula>
    </cfRule>
    <cfRule type="cellIs" dxfId="1494" priority="2770" stopIfTrue="1" operator="greaterThan">
      <formula>"hoy()"</formula>
    </cfRule>
  </conditionalFormatting>
  <conditionalFormatting sqref="T774">
    <cfRule type="cellIs" dxfId="1493" priority="2767" stopIfTrue="1" operator="greaterThan">
      <formula>TODAY()</formula>
    </cfRule>
    <cfRule type="cellIs" dxfId="1492" priority="2768" stopIfTrue="1" operator="greaterThan">
      <formula>"hoy()"</formula>
    </cfRule>
  </conditionalFormatting>
  <conditionalFormatting sqref="AC774">
    <cfRule type="cellIs" dxfId="1491" priority="2765" stopIfTrue="1" operator="greaterThan">
      <formula>TODAY()</formula>
    </cfRule>
    <cfRule type="cellIs" dxfId="1490" priority="2766" stopIfTrue="1" operator="greaterThan">
      <formula>"hoy()"</formula>
    </cfRule>
  </conditionalFormatting>
  <conditionalFormatting sqref="Q774">
    <cfRule type="cellIs" dxfId="1489" priority="2763" stopIfTrue="1" operator="greaterThan">
      <formula>TODAY()</formula>
    </cfRule>
    <cfRule type="cellIs" dxfId="1488" priority="2764" stopIfTrue="1" operator="greaterThan">
      <formula>"hoy()"</formula>
    </cfRule>
  </conditionalFormatting>
  <conditionalFormatting sqref="Q775">
    <cfRule type="cellIs" dxfId="1487" priority="2761" stopIfTrue="1" operator="greaterThan">
      <formula>TODAY()</formula>
    </cfRule>
    <cfRule type="cellIs" dxfId="1486" priority="2762" stopIfTrue="1" operator="greaterThan">
      <formula>"hoy()"</formula>
    </cfRule>
  </conditionalFormatting>
  <conditionalFormatting sqref="R775">
    <cfRule type="cellIs" dxfId="1485" priority="2759" stopIfTrue="1" operator="greaterThan">
      <formula>TODAY()</formula>
    </cfRule>
    <cfRule type="cellIs" dxfId="1484" priority="2760" stopIfTrue="1" operator="greaterThan">
      <formula>"hoy()"</formula>
    </cfRule>
  </conditionalFormatting>
  <conditionalFormatting sqref="T775">
    <cfRule type="cellIs" dxfId="1483" priority="2757" stopIfTrue="1" operator="greaterThan">
      <formula>TODAY()</formula>
    </cfRule>
    <cfRule type="cellIs" dxfId="1482" priority="2758" stopIfTrue="1" operator="greaterThan">
      <formula>"hoy()"</formula>
    </cfRule>
  </conditionalFormatting>
  <conditionalFormatting sqref="AC775">
    <cfRule type="cellIs" dxfId="1481" priority="2755" stopIfTrue="1" operator="greaterThan">
      <formula>TODAY()</formula>
    </cfRule>
    <cfRule type="cellIs" dxfId="1480" priority="2756" stopIfTrue="1" operator="greaterThan">
      <formula>"hoy()"</formula>
    </cfRule>
  </conditionalFormatting>
  <conditionalFormatting sqref="Q775">
    <cfRule type="cellIs" dxfId="1479" priority="2753" stopIfTrue="1" operator="greaterThan">
      <formula>TODAY()</formula>
    </cfRule>
    <cfRule type="cellIs" dxfId="1478" priority="2754" stopIfTrue="1" operator="greaterThan">
      <formula>"hoy()"</formula>
    </cfRule>
  </conditionalFormatting>
  <conditionalFormatting sqref="Q776">
    <cfRule type="cellIs" dxfId="1477" priority="2751" stopIfTrue="1" operator="greaterThan">
      <formula>TODAY()</formula>
    </cfRule>
    <cfRule type="cellIs" dxfId="1476" priority="2752" stopIfTrue="1" operator="greaterThan">
      <formula>"hoy()"</formula>
    </cfRule>
  </conditionalFormatting>
  <conditionalFormatting sqref="R776">
    <cfRule type="cellIs" dxfId="1475" priority="2749" stopIfTrue="1" operator="greaterThan">
      <formula>TODAY()</formula>
    </cfRule>
    <cfRule type="cellIs" dxfId="1474" priority="2750" stopIfTrue="1" operator="greaterThan">
      <formula>"hoy()"</formula>
    </cfRule>
  </conditionalFormatting>
  <conditionalFormatting sqref="T776">
    <cfRule type="cellIs" dxfId="1473" priority="2747" stopIfTrue="1" operator="greaterThan">
      <formula>TODAY()</formula>
    </cfRule>
    <cfRule type="cellIs" dxfId="1472" priority="2748" stopIfTrue="1" operator="greaterThan">
      <formula>"hoy()"</formula>
    </cfRule>
  </conditionalFormatting>
  <conditionalFormatting sqref="AC776">
    <cfRule type="cellIs" dxfId="1471" priority="2745" stopIfTrue="1" operator="greaterThan">
      <formula>TODAY()</formula>
    </cfRule>
    <cfRule type="cellIs" dxfId="1470" priority="2746" stopIfTrue="1" operator="greaterThan">
      <formula>"hoy()"</formula>
    </cfRule>
  </conditionalFormatting>
  <conditionalFormatting sqref="Q776">
    <cfRule type="cellIs" dxfId="1469" priority="2743" stopIfTrue="1" operator="greaterThan">
      <formula>TODAY()</formula>
    </cfRule>
    <cfRule type="cellIs" dxfId="1468" priority="2744" stopIfTrue="1" operator="greaterThan">
      <formula>"hoy()"</formula>
    </cfRule>
  </conditionalFormatting>
  <conditionalFormatting sqref="Q775">
    <cfRule type="cellIs" dxfId="1467" priority="2741" stopIfTrue="1" operator="greaterThan">
      <formula>TODAY()</formula>
    </cfRule>
    <cfRule type="cellIs" dxfId="1466" priority="2742" stopIfTrue="1" operator="greaterThan">
      <formula>"hoy()"</formula>
    </cfRule>
  </conditionalFormatting>
  <conditionalFormatting sqref="R775">
    <cfRule type="cellIs" dxfId="1465" priority="2739" stopIfTrue="1" operator="greaterThan">
      <formula>TODAY()</formula>
    </cfRule>
    <cfRule type="cellIs" dxfId="1464" priority="2740" stopIfTrue="1" operator="greaterThan">
      <formula>"hoy()"</formula>
    </cfRule>
  </conditionalFormatting>
  <conditionalFormatting sqref="T775">
    <cfRule type="cellIs" dxfId="1463" priority="2737" stopIfTrue="1" operator="greaterThan">
      <formula>TODAY()</formula>
    </cfRule>
    <cfRule type="cellIs" dxfId="1462" priority="2738" stopIfTrue="1" operator="greaterThan">
      <formula>"hoy()"</formula>
    </cfRule>
  </conditionalFormatting>
  <conditionalFormatting sqref="AC775">
    <cfRule type="cellIs" dxfId="1461" priority="2735" stopIfTrue="1" operator="greaterThan">
      <formula>TODAY()</formula>
    </cfRule>
    <cfRule type="cellIs" dxfId="1460" priority="2736" stopIfTrue="1" operator="greaterThan">
      <formula>"hoy()"</formula>
    </cfRule>
  </conditionalFormatting>
  <conditionalFormatting sqref="Q775">
    <cfRule type="cellIs" dxfId="1459" priority="2733" stopIfTrue="1" operator="greaterThan">
      <formula>TODAY()</formula>
    </cfRule>
    <cfRule type="cellIs" dxfId="1458" priority="2734" stopIfTrue="1" operator="greaterThan">
      <formula>"hoy()"</formula>
    </cfRule>
  </conditionalFormatting>
  <conditionalFormatting sqref="Q776">
    <cfRule type="cellIs" dxfId="1457" priority="2731" stopIfTrue="1" operator="greaterThan">
      <formula>TODAY()</formula>
    </cfRule>
    <cfRule type="cellIs" dxfId="1456" priority="2732" stopIfTrue="1" operator="greaterThan">
      <formula>"hoy()"</formula>
    </cfRule>
  </conditionalFormatting>
  <conditionalFormatting sqref="R776">
    <cfRule type="cellIs" dxfId="1455" priority="2729" stopIfTrue="1" operator="greaterThan">
      <formula>TODAY()</formula>
    </cfRule>
    <cfRule type="cellIs" dxfId="1454" priority="2730" stopIfTrue="1" operator="greaterThan">
      <formula>"hoy()"</formula>
    </cfRule>
  </conditionalFormatting>
  <conditionalFormatting sqref="T776">
    <cfRule type="cellIs" dxfId="1453" priority="2727" stopIfTrue="1" operator="greaterThan">
      <formula>TODAY()</formula>
    </cfRule>
    <cfRule type="cellIs" dxfId="1452" priority="2728" stopIfTrue="1" operator="greaterThan">
      <formula>"hoy()"</formula>
    </cfRule>
  </conditionalFormatting>
  <conditionalFormatting sqref="AC776">
    <cfRule type="cellIs" dxfId="1451" priority="2725" stopIfTrue="1" operator="greaterThan">
      <formula>TODAY()</formula>
    </cfRule>
    <cfRule type="cellIs" dxfId="1450" priority="2726" stopIfTrue="1" operator="greaterThan">
      <formula>"hoy()"</formula>
    </cfRule>
  </conditionalFormatting>
  <conditionalFormatting sqref="Q776">
    <cfRule type="cellIs" dxfId="1449" priority="2723" stopIfTrue="1" operator="greaterThan">
      <formula>TODAY()</formula>
    </cfRule>
    <cfRule type="cellIs" dxfId="1448" priority="2724" stopIfTrue="1" operator="greaterThan">
      <formula>"hoy()"</formula>
    </cfRule>
  </conditionalFormatting>
  <conditionalFormatting sqref="AG777:AH777">
    <cfRule type="containsText" dxfId="1447" priority="2721" stopIfTrue="1" operator="containsText" text="No aprobado">
      <formula>NOT(ISERROR(SEARCH("No aprobado",AG777)))</formula>
    </cfRule>
    <cfRule type="containsText" dxfId="1446" priority="2722" operator="containsText" text="Aprobado">
      <formula>NOT(ISERROR(SEARCH("Aprobado",AG777)))</formula>
    </cfRule>
  </conditionalFormatting>
  <conditionalFormatting sqref="AG777:AH777">
    <cfRule type="containsText" dxfId="1445" priority="2719" operator="containsText" text="vencido">
      <formula>NOT(ISERROR(SEARCH("vencido",AG777)))</formula>
    </cfRule>
    <cfRule type="containsText" dxfId="1444" priority="2720" operator="containsText" text="Vigente">
      <formula>NOT(ISERROR(SEARCH("Vigente",AG777)))</formula>
    </cfRule>
  </conditionalFormatting>
  <conditionalFormatting sqref="R777">
    <cfRule type="cellIs" dxfId="1443" priority="2717" stopIfTrue="1" operator="greaterThan">
      <formula>TODAY()</formula>
    </cfRule>
    <cfRule type="cellIs" dxfId="1442" priority="2718" stopIfTrue="1" operator="greaterThan">
      <formula>"hoy()"</formula>
    </cfRule>
  </conditionalFormatting>
  <conditionalFormatting sqref="AA777">
    <cfRule type="cellIs" dxfId="1441" priority="2715" stopIfTrue="1" operator="greaterThan">
      <formula>TODAY()</formula>
    </cfRule>
    <cfRule type="cellIs" dxfId="1440" priority="2716" stopIfTrue="1" operator="greaterThan">
      <formula>"hoy()"</formula>
    </cfRule>
  </conditionalFormatting>
  <conditionalFormatting sqref="R777">
    <cfRule type="cellIs" dxfId="1439" priority="2713" stopIfTrue="1" operator="greaterThan">
      <formula>TODAY()</formula>
    </cfRule>
    <cfRule type="cellIs" dxfId="1438" priority="2714" stopIfTrue="1" operator="greaterThan">
      <formula>"hoy()"</formula>
    </cfRule>
  </conditionalFormatting>
  <conditionalFormatting sqref="AA777">
    <cfRule type="cellIs" dxfId="1437" priority="2711" stopIfTrue="1" operator="greaterThan">
      <formula>TODAY()</formula>
    </cfRule>
    <cfRule type="cellIs" dxfId="1436" priority="2712" stopIfTrue="1" operator="greaterThan">
      <formula>"hoy()"</formula>
    </cfRule>
  </conditionalFormatting>
  <conditionalFormatting sqref="R777">
    <cfRule type="cellIs" dxfId="1435" priority="2709" stopIfTrue="1" operator="greaterThan">
      <formula>TODAY()</formula>
    </cfRule>
    <cfRule type="cellIs" dxfId="1434" priority="2710" stopIfTrue="1" operator="greaterThan">
      <formula>"hoy()"</formula>
    </cfRule>
  </conditionalFormatting>
  <conditionalFormatting sqref="AA777">
    <cfRule type="cellIs" dxfId="1433" priority="2707" stopIfTrue="1" operator="greaterThan">
      <formula>TODAY()</formula>
    </cfRule>
    <cfRule type="cellIs" dxfId="1432" priority="2708" stopIfTrue="1" operator="greaterThan">
      <formula>"hoy()"</formula>
    </cfRule>
  </conditionalFormatting>
  <conditionalFormatting sqref="Q777">
    <cfRule type="cellIs" dxfId="1431" priority="2705" stopIfTrue="1" operator="greaterThan">
      <formula>TODAY()</formula>
    </cfRule>
    <cfRule type="cellIs" dxfId="1430" priority="2706" stopIfTrue="1" operator="greaterThan">
      <formula>"hoy()"</formula>
    </cfRule>
  </conditionalFormatting>
  <conditionalFormatting sqref="R777">
    <cfRule type="cellIs" dxfId="1429" priority="2703" stopIfTrue="1" operator="greaterThan">
      <formula>TODAY()</formula>
    </cfRule>
    <cfRule type="cellIs" dxfId="1428" priority="2704" stopIfTrue="1" operator="greaterThan">
      <formula>"hoy()"</formula>
    </cfRule>
  </conditionalFormatting>
  <conditionalFormatting sqref="T777">
    <cfRule type="cellIs" dxfId="1427" priority="2701" stopIfTrue="1" operator="greaterThan">
      <formula>TODAY()</formula>
    </cfRule>
    <cfRule type="cellIs" dxfId="1426" priority="2702" stopIfTrue="1" operator="greaterThan">
      <formula>"hoy()"</formula>
    </cfRule>
  </conditionalFormatting>
  <conditionalFormatting sqref="AC777">
    <cfRule type="cellIs" dxfId="1425" priority="2699" stopIfTrue="1" operator="greaterThan">
      <formula>TODAY()</formula>
    </cfRule>
    <cfRule type="cellIs" dxfId="1424" priority="2700" stopIfTrue="1" operator="greaterThan">
      <formula>"hoy()"</formula>
    </cfRule>
  </conditionalFormatting>
  <conditionalFormatting sqref="Q777">
    <cfRule type="cellIs" dxfId="1423" priority="2697" stopIfTrue="1" operator="greaterThan">
      <formula>TODAY()</formula>
    </cfRule>
    <cfRule type="cellIs" dxfId="1422" priority="2698" stopIfTrue="1" operator="greaterThan">
      <formula>"hoy()"</formula>
    </cfRule>
  </conditionalFormatting>
  <conditionalFormatting sqref="Q777">
    <cfRule type="cellIs" dxfId="1421" priority="2695" stopIfTrue="1" operator="greaterThan">
      <formula>TODAY()</formula>
    </cfRule>
    <cfRule type="cellIs" dxfId="1420" priority="2696" stopIfTrue="1" operator="greaterThan">
      <formula>"hoy()"</formula>
    </cfRule>
  </conditionalFormatting>
  <conditionalFormatting sqref="R777">
    <cfRule type="cellIs" dxfId="1419" priority="2693" stopIfTrue="1" operator="greaterThan">
      <formula>TODAY()</formula>
    </cfRule>
    <cfRule type="cellIs" dxfId="1418" priority="2694" stopIfTrue="1" operator="greaterThan">
      <formula>"hoy()"</formula>
    </cfRule>
  </conditionalFormatting>
  <conditionalFormatting sqref="T777">
    <cfRule type="cellIs" dxfId="1417" priority="2691" stopIfTrue="1" operator="greaterThan">
      <formula>TODAY()</formula>
    </cfRule>
    <cfRule type="cellIs" dxfId="1416" priority="2692" stopIfTrue="1" operator="greaterThan">
      <formula>"hoy()"</formula>
    </cfRule>
  </conditionalFormatting>
  <conditionalFormatting sqref="AC777">
    <cfRule type="cellIs" dxfId="1415" priority="2689" stopIfTrue="1" operator="greaterThan">
      <formula>TODAY()</formula>
    </cfRule>
    <cfRule type="cellIs" dxfId="1414" priority="2690" stopIfTrue="1" operator="greaterThan">
      <formula>"hoy()"</formula>
    </cfRule>
  </conditionalFormatting>
  <conditionalFormatting sqref="Q777">
    <cfRule type="cellIs" dxfId="1413" priority="2687" stopIfTrue="1" operator="greaterThan">
      <formula>TODAY()</formula>
    </cfRule>
    <cfRule type="cellIs" dxfId="1412" priority="2688" stopIfTrue="1" operator="greaterThan">
      <formula>"hoy()"</formula>
    </cfRule>
  </conditionalFormatting>
  <conditionalFormatting sqref="Q777">
    <cfRule type="cellIs" dxfId="1411" priority="2685" stopIfTrue="1" operator="greaterThan">
      <formula>TODAY()</formula>
    </cfRule>
    <cfRule type="cellIs" dxfId="1410" priority="2686" stopIfTrue="1" operator="greaterThan">
      <formula>"hoy()"</formula>
    </cfRule>
  </conditionalFormatting>
  <conditionalFormatting sqref="R777">
    <cfRule type="cellIs" dxfId="1409" priority="2683" stopIfTrue="1" operator="greaterThan">
      <formula>TODAY()</formula>
    </cfRule>
    <cfRule type="cellIs" dxfId="1408" priority="2684" stopIfTrue="1" operator="greaterThan">
      <formula>"hoy()"</formula>
    </cfRule>
  </conditionalFormatting>
  <conditionalFormatting sqref="T777">
    <cfRule type="cellIs" dxfId="1407" priority="2681" stopIfTrue="1" operator="greaterThan">
      <formula>TODAY()</formula>
    </cfRule>
    <cfRule type="cellIs" dxfId="1406" priority="2682" stopIfTrue="1" operator="greaterThan">
      <formula>"hoy()"</formula>
    </cfRule>
  </conditionalFormatting>
  <conditionalFormatting sqref="AC777">
    <cfRule type="cellIs" dxfId="1405" priority="2679" stopIfTrue="1" operator="greaterThan">
      <formula>TODAY()</formula>
    </cfRule>
    <cfRule type="cellIs" dxfId="1404" priority="2680" stopIfTrue="1" operator="greaterThan">
      <formula>"hoy()"</formula>
    </cfRule>
  </conditionalFormatting>
  <conditionalFormatting sqref="Q777">
    <cfRule type="cellIs" dxfId="1403" priority="2677" stopIfTrue="1" operator="greaterThan">
      <formula>TODAY()</formula>
    </cfRule>
    <cfRule type="cellIs" dxfId="1402" priority="2678" stopIfTrue="1" operator="greaterThan">
      <formula>"hoy()"</formula>
    </cfRule>
  </conditionalFormatting>
  <conditionalFormatting sqref="AG778:AH780">
    <cfRule type="containsText" dxfId="1401" priority="2675" stopIfTrue="1" operator="containsText" text="No aprobado">
      <formula>NOT(ISERROR(SEARCH("No aprobado",AG778)))</formula>
    </cfRule>
    <cfRule type="containsText" dxfId="1400" priority="2676" operator="containsText" text="Aprobado">
      <formula>NOT(ISERROR(SEARCH("Aprobado",AG778)))</formula>
    </cfRule>
  </conditionalFormatting>
  <conditionalFormatting sqref="AG778:AH780">
    <cfRule type="containsText" dxfId="1399" priority="2673" operator="containsText" text="vencido">
      <formula>NOT(ISERROR(SEARCH("vencido",AG778)))</formula>
    </cfRule>
    <cfRule type="containsText" dxfId="1398" priority="2674" operator="containsText" text="Vigente">
      <formula>NOT(ISERROR(SEARCH("Vigente",AG778)))</formula>
    </cfRule>
  </conditionalFormatting>
  <conditionalFormatting sqref="R778">
    <cfRule type="cellIs" dxfId="1397" priority="2671" stopIfTrue="1" operator="greaterThan">
      <formula>TODAY()</formula>
    </cfRule>
    <cfRule type="cellIs" dxfId="1396" priority="2672" stopIfTrue="1" operator="greaterThan">
      <formula>"hoy()"</formula>
    </cfRule>
  </conditionalFormatting>
  <conditionalFormatting sqref="AA778">
    <cfRule type="cellIs" dxfId="1395" priority="2669" stopIfTrue="1" operator="greaterThan">
      <formula>TODAY()</formula>
    </cfRule>
    <cfRule type="cellIs" dxfId="1394" priority="2670" stopIfTrue="1" operator="greaterThan">
      <formula>"hoy()"</formula>
    </cfRule>
  </conditionalFormatting>
  <conditionalFormatting sqref="R779">
    <cfRule type="cellIs" dxfId="1393" priority="2667" stopIfTrue="1" operator="greaterThan">
      <formula>TODAY()</formula>
    </cfRule>
    <cfRule type="cellIs" dxfId="1392" priority="2668" stopIfTrue="1" operator="greaterThan">
      <formula>"hoy()"</formula>
    </cfRule>
  </conditionalFormatting>
  <conditionalFormatting sqref="AA779">
    <cfRule type="cellIs" dxfId="1391" priority="2665" stopIfTrue="1" operator="greaterThan">
      <formula>TODAY()</formula>
    </cfRule>
    <cfRule type="cellIs" dxfId="1390" priority="2666" stopIfTrue="1" operator="greaterThan">
      <formula>"hoy()"</formula>
    </cfRule>
  </conditionalFormatting>
  <conditionalFormatting sqref="R780">
    <cfRule type="cellIs" dxfId="1389" priority="2663" stopIfTrue="1" operator="greaterThan">
      <formula>TODAY()</formula>
    </cfRule>
    <cfRule type="cellIs" dxfId="1388" priority="2664" stopIfTrue="1" operator="greaterThan">
      <formula>"hoy()"</formula>
    </cfRule>
  </conditionalFormatting>
  <conditionalFormatting sqref="AA780">
    <cfRule type="cellIs" dxfId="1387" priority="2661" stopIfTrue="1" operator="greaterThan">
      <formula>TODAY()</formula>
    </cfRule>
    <cfRule type="cellIs" dxfId="1386" priority="2662" stopIfTrue="1" operator="greaterThan">
      <formula>"hoy()"</formula>
    </cfRule>
  </conditionalFormatting>
  <conditionalFormatting sqref="R778">
    <cfRule type="cellIs" dxfId="1385" priority="2659" stopIfTrue="1" operator="greaterThan">
      <formula>TODAY()</formula>
    </cfRule>
    <cfRule type="cellIs" dxfId="1384" priority="2660" stopIfTrue="1" operator="greaterThan">
      <formula>"hoy()"</formula>
    </cfRule>
  </conditionalFormatting>
  <conditionalFormatting sqref="AA778">
    <cfRule type="cellIs" dxfId="1383" priority="2657" stopIfTrue="1" operator="greaterThan">
      <formula>TODAY()</formula>
    </cfRule>
    <cfRule type="cellIs" dxfId="1382" priority="2658" stopIfTrue="1" operator="greaterThan">
      <formula>"hoy()"</formula>
    </cfRule>
  </conditionalFormatting>
  <conditionalFormatting sqref="R779">
    <cfRule type="cellIs" dxfId="1381" priority="2655" stopIfTrue="1" operator="greaterThan">
      <formula>TODAY()</formula>
    </cfRule>
    <cfRule type="cellIs" dxfId="1380" priority="2656" stopIfTrue="1" operator="greaterThan">
      <formula>"hoy()"</formula>
    </cfRule>
  </conditionalFormatting>
  <conditionalFormatting sqref="AA779">
    <cfRule type="cellIs" dxfId="1379" priority="2653" stopIfTrue="1" operator="greaterThan">
      <formula>TODAY()</formula>
    </cfRule>
    <cfRule type="cellIs" dxfId="1378" priority="2654" stopIfTrue="1" operator="greaterThan">
      <formula>"hoy()"</formula>
    </cfRule>
  </conditionalFormatting>
  <conditionalFormatting sqref="R780">
    <cfRule type="cellIs" dxfId="1377" priority="2651" stopIfTrue="1" operator="greaterThan">
      <formula>TODAY()</formula>
    </cfRule>
    <cfRule type="cellIs" dxfId="1376" priority="2652" stopIfTrue="1" operator="greaterThan">
      <formula>"hoy()"</formula>
    </cfRule>
  </conditionalFormatting>
  <conditionalFormatting sqref="AA780">
    <cfRule type="cellIs" dxfId="1375" priority="2649" stopIfTrue="1" operator="greaterThan">
      <formula>TODAY()</formula>
    </cfRule>
    <cfRule type="cellIs" dxfId="1374" priority="2650" stopIfTrue="1" operator="greaterThan">
      <formula>"hoy()"</formula>
    </cfRule>
  </conditionalFormatting>
  <conditionalFormatting sqref="R779">
    <cfRule type="cellIs" dxfId="1373" priority="2647" stopIfTrue="1" operator="greaterThan">
      <formula>TODAY()</formula>
    </cfRule>
    <cfRule type="cellIs" dxfId="1372" priority="2648" stopIfTrue="1" operator="greaterThan">
      <formula>"hoy()"</formula>
    </cfRule>
  </conditionalFormatting>
  <conditionalFormatting sqref="AA779">
    <cfRule type="cellIs" dxfId="1371" priority="2645" stopIfTrue="1" operator="greaterThan">
      <formula>TODAY()</formula>
    </cfRule>
    <cfRule type="cellIs" dxfId="1370" priority="2646" stopIfTrue="1" operator="greaterThan">
      <formula>"hoy()"</formula>
    </cfRule>
  </conditionalFormatting>
  <conditionalFormatting sqref="R780">
    <cfRule type="cellIs" dxfId="1369" priority="2643" stopIfTrue="1" operator="greaterThan">
      <formula>TODAY()</formula>
    </cfRule>
    <cfRule type="cellIs" dxfId="1368" priority="2644" stopIfTrue="1" operator="greaterThan">
      <formula>"hoy()"</formula>
    </cfRule>
  </conditionalFormatting>
  <conditionalFormatting sqref="AA780">
    <cfRule type="cellIs" dxfId="1367" priority="2641" stopIfTrue="1" operator="greaterThan">
      <formula>TODAY()</formula>
    </cfRule>
    <cfRule type="cellIs" dxfId="1366" priority="2642" stopIfTrue="1" operator="greaterThan">
      <formula>"hoy()"</formula>
    </cfRule>
  </conditionalFormatting>
  <conditionalFormatting sqref="Q778">
    <cfRule type="cellIs" dxfId="1365" priority="2639" stopIfTrue="1" operator="greaterThan">
      <formula>TODAY()</formula>
    </cfRule>
    <cfRule type="cellIs" dxfId="1364" priority="2640" stopIfTrue="1" operator="greaterThan">
      <formula>"hoy()"</formula>
    </cfRule>
  </conditionalFormatting>
  <conditionalFormatting sqref="R778">
    <cfRule type="cellIs" dxfId="1363" priority="2637" stopIfTrue="1" operator="greaterThan">
      <formula>TODAY()</formula>
    </cfRule>
    <cfRule type="cellIs" dxfId="1362" priority="2638" stopIfTrue="1" operator="greaterThan">
      <formula>"hoy()"</formula>
    </cfRule>
  </conditionalFormatting>
  <conditionalFormatting sqref="T778">
    <cfRule type="cellIs" dxfId="1361" priority="2635" stopIfTrue="1" operator="greaterThan">
      <formula>TODAY()</formula>
    </cfRule>
    <cfRule type="cellIs" dxfId="1360" priority="2636" stopIfTrue="1" operator="greaterThan">
      <formula>"hoy()"</formula>
    </cfRule>
  </conditionalFormatting>
  <conditionalFormatting sqref="AC778">
    <cfRule type="cellIs" dxfId="1359" priority="2633" stopIfTrue="1" operator="greaterThan">
      <formula>TODAY()</formula>
    </cfRule>
    <cfRule type="cellIs" dxfId="1358" priority="2634" stopIfTrue="1" operator="greaterThan">
      <formula>"hoy()"</formula>
    </cfRule>
  </conditionalFormatting>
  <conditionalFormatting sqref="Q778">
    <cfRule type="cellIs" dxfId="1357" priority="2631" stopIfTrue="1" operator="greaterThan">
      <formula>TODAY()</formula>
    </cfRule>
    <cfRule type="cellIs" dxfId="1356" priority="2632" stopIfTrue="1" operator="greaterThan">
      <formula>"hoy()"</formula>
    </cfRule>
  </conditionalFormatting>
  <conditionalFormatting sqref="Q779">
    <cfRule type="cellIs" dxfId="1355" priority="2629" stopIfTrue="1" operator="greaterThan">
      <formula>TODAY()</formula>
    </cfRule>
    <cfRule type="cellIs" dxfId="1354" priority="2630" stopIfTrue="1" operator="greaterThan">
      <formula>"hoy()"</formula>
    </cfRule>
  </conditionalFormatting>
  <conditionalFormatting sqref="R779">
    <cfRule type="cellIs" dxfId="1353" priority="2627" stopIfTrue="1" operator="greaterThan">
      <formula>TODAY()</formula>
    </cfRule>
    <cfRule type="cellIs" dxfId="1352" priority="2628" stopIfTrue="1" operator="greaterThan">
      <formula>"hoy()"</formula>
    </cfRule>
  </conditionalFormatting>
  <conditionalFormatting sqref="T779">
    <cfRule type="cellIs" dxfId="1351" priority="2625" stopIfTrue="1" operator="greaterThan">
      <formula>TODAY()</formula>
    </cfRule>
    <cfRule type="cellIs" dxfId="1350" priority="2626" stopIfTrue="1" operator="greaterThan">
      <formula>"hoy()"</formula>
    </cfRule>
  </conditionalFormatting>
  <conditionalFormatting sqref="AC779">
    <cfRule type="cellIs" dxfId="1349" priority="2623" stopIfTrue="1" operator="greaterThan">
      <formula>TODAY()</formula>
    </cfRule>
    <cfRule type="cellIs" dxfId="1348" priority="2624" stopIfTrue="1" operator="greaterThan">
      <formula>"hoy()"</formula>
    </cfRule>
  </conditionalFormatting>
  <conditionalFormatting sqref="Q779">
    <cfRule type="cellIs" dxfId="1347" priority="2621" stopIfTrue="1" operator="greaterThan">
      <formula>TODAY()</formula>
    </cfRule>
    <cfRule type="cellIs" dxfId="1346" priority="2622" stopIfTrue="1" operator="greaterThan">
      <formula>"hoy()"</formula>
    </cfRule>
  </conditionalFormatting>
  <conditionalFormatting sqref="Q780">
    <cfRule type="cellIs" dxfId="1345" priority="2619" stopIfTrue="1" operator="greaterThan">
      <formula>TODAY()</formula>
    </cfRule>
    <cfRule type="cellIs" dxfId="1344" priority="2620" stopIfTrue="1" operator="greaterThan">
      <formula>"hoy()"</formula>
    </cfRule>
  </conditionalFormatting>
  <conditionalFormatting sqref="R780">
    <cfRule type="cellIs" dxfId="1343" priority="2617" stopIfTrue="1" operator="greaterThan">
      <formula>TODAY()</formula>
    </cfRule>
    <cfRule type="cellIs" dxfId="1342" priority="2618" stopIfTrue="1" operator="greaterThan">
      <formula>"hoy()"</formula>
    </cfRule>
  </conditionalFormatting>
  <conditionalFormatting sqref="T780">
    <cfRule type="cellIs" dxfId="1341" priority="2615" stopIfTrue="1" operator="greaterThan">
      <formula>TODAY()</formula>
    </cfRule>
    <cfRule type="cellIs" dxfId="1340" priority="2616" stopIfTrue="1" operator="greaterThan">
      <formula>"hoy()"</formula>
    </cfRule>
  </conditionalFormatting>
  <conditionalFormatting sqref="AC780">
    <cfRule type="cellIs" dxfId="1339" priority="2613" stopIfTrue="1" operator="greaterThan">
      <formula>TODAY()</formula>
    </cfRule>
    <cfRule type="cellIs" dxfId="1338" priority="2614" stopIfTrue="1" operator="greaterThan">
      <formula>"hoy()"</formula>
    </cfRule>
  </conditionalFormatting>
  <conditionalFormatting sqref="Q780">
    <cfRule type="cellIs" dxfId="1337" priority="2611" stopIfTrue="1" operator="greaterThan">
      <formula>TODAY()</formula>
    </cfRule>
    <cfRule type="cellIs" dxfId="1336" priority="2612" stopIfTrue="1" operator="greaterThan">
      <formula>"hoy()"</formula>
    </cfRule>
  </conditionalFormatting>
  <conditionalFormatting sqref="Q778">
    <cfRule type="cellIs" dxfId="1335" priority="2609" stopIfTrue="1" operator="greaterThan">
      <formula>TODAY()</formula>
    </cfRule>
    <cfRule type="cellIs" dxfId="1334" priority="2610" stopIfTrue="1" operator="greaterThan">
      <formula>"hoy()"</formula>
    </cfRule>
  </conditionalFormatting>
  <conditionalFormatting sqref="R778">
    <cfRule type="cellIs" dxfId="1333" priority="2607" stopIfTrue="1" operator="greaterThan">
      <formula>TODAY()</formula>
    </cfRule>
    <cfRule type="cellIs" dxfId="1332" priority="2608" stopIfTrue="1" operator="greaterThan">
      <formula>"hoy()"</formula>
    </cfRule>
  </conditionalFormatting>
  <conditionalFormatting sqref="T778">
    <cfRule type="cellIs" dxfId="1331" priority="2605" stopIfTrue="1" operator="greaterThan">
      <formula>TODAY()</formula>
    </cfRule>
    <cfRule type="cellIs" dxfId="1330" priority="2606" stopIfTrue="1" operator="greaterThan">
      <formula>"hoy()"</formula>
    </cfRule>
  </conditionalFormatting>
  <conditionalFormatting sqref="AC778">
    <cfRule type="cellIs" dxfId="1329" priority="2603" stopIfTrue="1" operator="greaterThan">
      <formula>TODAY()</formula>
    </cfRule>
    <cfRule type="cellIs" dxfId="1328" priority="2604" stopIfTrue="1" operator="greaterThan">
      <formula>"hoy()"</formula>
    </cfRule>
  </conditionalFormatting>
  <conditionalFormatting sqref="Q778">
    <cfRule type="cellIs" dxfId="1327" priority="2601" stopIfTrue="1" operator="greaterThan">
      <formula>TODAY()</formula>
    </cfRule>
    <cfRule type="cellIs" dxfId="1326" priority="2602" stopIfTrue="1" operator="greaterThan">
      <formula>"hoy()"</formula>
    </cfRule>
  </conditionalFormatting>
  <conditionalFormatting sqref="Q779">
    <cfRule type="cellIs" dxfId="1325" priority="2599" stopIfTrue="1" operator="greaterThan">
      <formula>TODAY()</formula>
    </cfRule>
    <cfRule type="cellIs" dxfId="1324" priority="2600" stopIfTrue="1" operator="greaterThan">
      <formula>"hoy()"</formula>
    </cfRule>
  </conditionalFormatting>
  <conditionalFormatting sqref="R779">
    <cfRule type="cellIs" dxfId="1323" priority="2597" stopIfTrue="1" operator="greaterThan">
      <formula>TODAY()</formula>
    </cfRule>
    <cfRule type="cellIs" dxfId="1322" priority="2598" stopIfTrue="1" operator="greaterThan">
      <formula>"hoy()"</formula>
    </cfRule>
  </conditionalFormatting>
  <conditionalFormatting sqref="T779">
    <cfRule type="cellIs" dxfId="1321" priority="2595" stopIfTrue="1" operator="greaterThan">
      <formula>TODAY()</formula>
    </cfRule>
    <cfRule type="cellIs" dxfId="1320" priority="2596" stopIfTrue="1" operator="greaterThan">
      <formula>"hoy()"</formula>
    </cfRule>
  </conditionalFormatting>
  <conditionalFormatting sqref="AC779">
    <cfRule type="cellIs" dxfId="1319" priority="2593" stopIfTrue="1" operator="greaterThan">
      <formula>TODAY()</formula>
    </cfRule>
    <cfRule type="cellIs" dxfId="1318" priority="2594" stopIfTrue="1" operator="greaterThan">
      <formula>"hoy()"</formula>
    </cfRule>
  </conditionalFormatting>
  <conditionalFormatting sqref="Q779">
    <cfRule type="cellIs" dxfId="1317" priority="2591" stopIfTrue="1" operator="greaterThan">
      <formula>TODAY()</formula>
    </cfRule>
    <cfRule type="cellIs" dxfId="1316" priority="2592" stopIfTrue="1" operator="greaterThan">
      <formula>"hoy()"</formula>
    </cfRule>
  </conditionalFormatting>
  <conditionalFormatting sqref="Q780">
    <cfRule type="cellIs" dxfId="1315" priority="2589" stopIfTrue="1" operator="greaterThan">
      <formula>TODAY()</formula>
    </cfRule>
    <cfRule type="cellIs" dxfId="1314" priority="2590" stopIfTrue="1" operator="greaterThan">
      <formula>"hoy()"</formula>
    </cfRule>
  </conditionalFormatting>
  <conditionalFormatting sqref="R780">
    <cfRule type="cellIs" dxfId="1313" priority="2587" stopIfTrue="1" operator="greaterThan">
      <formula>TODAY()</formula>
    </cfRule>
    <cfRule type="cellIs" dxfId="1312" priority="2588" stopIfTrue="1" operator="greaterThan">
      <formula>"hoy()"</formula>
    </cfRule>
  </conditionalFormatting>
  <conditionalFormatting sqref="T780">
    <cfRule type="cellIs" dxfId="1311" priority="2585" stopIfTrue="1" operator="greaterThan">
      <formula>TODAY()</formula>
    </cfRule>
    <cfRule type="cellIs" dxfId="1310" priority="2586" stopIfTrue="1" operator="greaterThan">
      <formula>"hoy()"</formula>
    </cfRule>
  </conditionalFormatting>
  <conditionalFormatting sqref="AC780">
    <cfRule type="cellIs" dxfId="1309" priority="2583" stopIfTrue="1" operator="greaterThan">
      <formula>TODAY()</formula>
    </cfRule>
    <cfRule type="cellIs" dxfId="1308" priority="2584" stopIfTrue="1" operator="greaterThan">
      <formula>"hoy()"</formula>
    </cfRule>
  </conditionalFormatting>
  <conditionalFormatting sqref="Q780">
    <cfRule type="cellIs" dxfId="1307" priority="2581" stopIfTrue="1" operator="greaterThan">
      <formula>TODAY()</formula>
    </cfRule>
    <cfRule type="cellIs" dxfId="1306" priority="2582" stopIfTrue="1" operator="greaterThan">
      <formula>"hoy()"</formula>
    </cfRule>
  </conditionalFormatting>
  <conditionalFormatting sqref="Q779">
    <cfRule type="cellIs" dxfId="1305" priority="2579" stopIfTrue="1" operator="greaterThan">
      <formula>TODAY()</formula>
    </cfRule>
    <cfRule type="cellIs" dxfId="1304" priority="2580" stopIfTrue="1" operator="greaterThan">
      <formula>"hoy()"</formula>
    </cfRule>
  </conditionalFormatting>
  <conditionalFormatting sqref="R779">
    <cfRule type="cellIs" dxfId="1303" priority="2577" stopIfTrue="1" operator="greaterThan">
      <formula>TODAY()</formula>
    </cfRule>
    <cfRule type="cellIs" dxfId="1302" priority="2578" stopIfTrue="1" operator="greaterThan">
      <formula>"hoy()"</formula>
    </cfRule>
  </conditionalFormatting>
  <conditionalFormatting sqref="T779">
    <cfRule type="cellIs" dxfId="1301" priority="2575" stopIfTrue="1" operator="greaterThan">
      <formula>TODAY()</formula>
    </cfRule>
    <cfRule type="cellIs" dxfId="1300" priority="2576" stopIfTrue="1" operator="greaterThan">
      <formula>"hoy()"</formula>
    </cfRule>
  </conditionalFormatting>
  <conditionalFormatting sqref="AC779">
    <cfRule type="cellIs" dxfId="1299" priority="2573" stopIfTrue="1" operator="greaterThan">
      <formula>TODAY()</formula>
    </cfRule>
    <cfRule type="cellIs" dxfId="1298" priority="2574" stopIfTrue="1" operator="greaterThan">
      <formula>"hoy()"</formula>
    </cfRule>
  </conditionalFormatting>
  <conditionalFormatting sqref="Q779">
    <cfRule type="cellIs" dxfId="1297" priority="2571" stopIfTrue="1" operator="greaterThan">
      <formula>TODAY()</formula>
    </cfRule>
    <cfRule type="cellIs" dxfId="1296" priority="2572" stopIfTrue="1" operator="greaterThan">
      <formula>"hoy()"</formula>
    </cfRule>
  </conditionalFormatting>
  <conditionalFormatting sqref="Q780">
    <cfRule type="cellIs" dxfId="1295" priority="2569" stopIfTrue="1" operator="greaterThan">
      <formula>TODAY()</formula>
    </cfRule>
    <cfRule type="cellIs" dxfId="1294" priority="2570" stopIfTrue="1" operator="greaterThan">
      <formula>"hoy()"</formula>
    </cfRule>
  </conditionalFormatting>
  <conditionalFormatting sqref="R780">
    <cfRule type="cellIs" dxfId="1293" priority="2567" stopIfTrue="1" operator="greaterThan">
      <formula>TODAY()</formula>
    </cfRule>
    <cfRule type="cellIs" dxfId="1292" priority="2568" stopIfTrue="1" operator="greaterThan">
      <formula>"hoy()"</formula>
    </cfRule>
  </conditionalFormatting>
  <conditionalFormatting sqref="T780">
    <cfRule type="cellIs" dxfId="1291" priority="2565" stopIfTrue="1" operator="greaterThan">
      <formula>TODAY()</formula>
    </cfRule>
    <cfRule type="cellIs" dxfId="1290" priority="2566" stopIfTrue="1" operator="greaterThan">
      <formula>"hoy()"</formula>
    </cfRule>
  </conditionalFormatting>
  <conditionalFormatting sqref="AC780">
    <cfRule type="cellIs" dxfId="1289" priority="2563" stopIfTrue="1" operator="greaterThan">
      <formula>TODAY()</formula>
    </cfRule>
    <cfRule type="cellIs" dxfId="1288" priority="2564" stopIfTrue="1" operator="greaterThan">
      <formula>"hoy()"</formula>
    </cfRule>
  </conditionalFormatting>
  <conditionalFormatting sqref="Q780">
    <cfRule type="cellIs" dxfId="1287" priority="2561" stopIfTrue="1" operator="greaterThan">
      <formula>TODAY()</formula>
    </cfRule>
    <cfRule type="cellIs" dxfId="1286" priority="2562" stopIfTrue="1" operator="greaterThan">
      <formula>"hoy()"</formula>
    </cfRule>
  </conditionalFormatting>
  <conditionalFormatting sqref="AG781:AH781">
    <cfRule type="containsText" dxfId="1285" priority="2559" stopIfTrue="1" operator="containsText" text="No aprobado">
      <formula>NOT(ISERROR(SEARCH("No aprobado",AG781)))</formula>
    </cfRule>
    <cfRule type="containsText" dxfId="1284" priority="2560" operator="containsText" text="Aprobado">
      <formula>NOT(ISERROR(SEARCH("Aprobado",AG781)))</formula>
    </cfRule>
  </conditionalFormatting>
  <conditionalFormatting sqref="AG781:AH781">
    <cfRule type="containsText" dxfId="1283" priority="2557" operator="containsText" text="vencido">
      <formula>NOT(ISERROR(SEARCH("vencido",AG781)))</formula>
    </cfRule>
    <cfRule type="containsText" dxfId="1282" priority="2558" operator="containsText" text="Vigente">
      <formula>NOT(ISERROR(SEARCH("Vigente",AG781)))</formula>
    </cfRule>
  </conditionalFormatting>
  <conditionalFormatting sqref="R781">
    <cfRule type="cellIs" dxfId="1281" priority="2555" stopIfTrue="1" operator="greaterThan">
      <formula>TODAY()</formula>
    </cfRule>
    <cfRule type="cellIs" dxfId="1280" priority="2556" stopIfTrue="1" operator="greaterThan">
      <formula>"hoy()"</formula>
    </cfRule>
  </conditionalFormatting>
  <conditionalFormatting sqref="AA781">
    <cfRule type="cellIs" dxfId="1279" priority="2553" stopIfTrue="1" operator="greaterThan">
      <formula>TODAY()</formula>
    </cfRule>
    <cfRule type="cellIs" dxfId="1278" priority="2554" stopIfTrue="1" operator="greaterThan">
      <formula>"hoy()"</formula>
    </cfRule>
  </conditionalFormatting>
  <conditionalFormatting sqref="R781">
    <cfRule type="cellIs" dxfId="1277" priority="2551" stopIfTrue="1" operator="greaterThan">
      <formula>TODAY()</formula>
    </cfRule>
    <cfRule type="cellIs" dxfId="1276" priority="2552" stopIfTrue="1" operator="greaterThan">
      <formula>"hoy()"</formula>
    </cfRule>
  </conditionalFormatting>
  <conditionalFormatting sqref="AA781">
    <cfRule type="cellIs" dxfId="1275" priority="2549" stopIfTrue="1" operator="greaterThan">
      <formula>TODAY()</formula>
    </cfRule>
    <cfRule type="cellIs" dxfId="1274" priority="2550" stopIfTrue="1" operator="greaterThan">
      <formula>"hoy()"</formula>
    </cfRule>
  </conditionalFormatting>
  <conditionalFormatting sqref="R781">
    <cfRule type="cellIs" dxfId="1273" priority="2547" stopIfTrue="1" operator="greaterThan">
      <formula>TODAY()</formula>
    </cfRule>
    <cfRule type="cellIs" dxfId="1272" priority="2548" stopIfTrue="1" operator="greaterThan">
      <formula>"hoy()"</formula>
    </cfRule>
  </conditionalFormatting>
  <conditionalFormatting sqref="AA781">
    <cfRule type="cellIs" dxfId="1271" priority="2545" stopIfTrue="1" operator="greaterThan">
      <formula>TODAY()</formula>
    </cfRule>
    <cfRule type="cellIs" dxfId="1270" priority="2546" stopIfTrue="1" operator="greaterThan">
      <formula>"hoy()"</formula>
    </cfRule>
  </conditionalFormatting>
  <conditionalFormatting sqref="Q781">
    <cfRule type="cellIs" dxfId="1269" priority="2543" stopIfTrue="1" operator="greaterThan">
      <formula>TODAY()</formula>
    </cfRule>
    <cfRule type="cellIs" dxfId="1268" priority="2544" stopIfTrue="1" operator="greaterThan">
      <formula>"hoy()"</formula>
    </cfRule>
  </conditionalFormatting>
  <conditionalFormatting sqref="R781">
    <cfRule type="cellIs" dxfId="1267" priority="2541" stopIfTrue="1" operator="greaterThan">
      <formula>TODAY()</formula>
    </cfRule>
    <cfRule type="cellIs" dxfId="1266" priority="2542" stopIfTrue="1" operator="greaterThan">
      <formula>"hoy()"</formula>
    </cfRule>
  </conditionalFormatting>
  <conditionalFormatting sqref="T781">
    <cfRule type="cellIs" dxfId="1265" priority="2539" stopIfTrue="1" operator="greaterThan">
      <formula>TODAY()</formula>
    </cfRule>
    <cfRule type="cellIs" dxfId="1264" priority="2540" stopIfTrue="1" operator="greaterThan">
      <formula>"hoy()"</formula>
    </cfRule>
  </conditionalFormatting>
  <conditionalFormatting sqref="AC781">
    <cfRule type="cellIs" dxfId="1263" priority="2537" stopIfTrue="1" operator="greaterThan">
      <formula>TODAY()</formula>
    </cfRule>
    <cfRule type="cellIs" dxfId="1262" priority="2538" stopIfTrue="1" operator="greaterThan">
      <formula>"hoy()"</formula>
    </cfRule>
  </conditionalFormatting>
  <conditionalFormatting sqref="Q781">
    <cfRule type="cellIs" dxfId="1261" priority="2535" stopIfTrue="1" operator="greaterThan">
      <formula>TODAY()</formula>
    </cfRule>
    <cfRule type="cellIs" dxfId="1260" priority="2536" stopIfTrue="1" operator="greaterThan">
      <formula>"hoy()"</formula>
    </cfRule>
  </conditionalFormatting>
  <conditionalFormatting sqref="Q781">
    <cfRule type="cellIs" dxfId="1259" priority="2533" stopIfTrue="1" operator="greaterThan">
      <formula>TODAY()</formula>
    </cfRule>
    <cfRule type="cellIs" dxfId="1258" priority="2534" stopIfTrue="1" operator="greaterThan">
      <formula>"hoy()"</formula>
    </cfRule>
  </conditionalFormatting>
  <conditionalFormatting sqref="R781">
    <cfRule type="cellIs" dxfId="1257" priority="2531" stopIfTrue="1" operator="greaterThan">
      <formula>TODAY()</formula>
    </cfRule>
    <cfRule type="cellIs" dxfId="1256" priority="2532" stopIfTrue="1" operator="greaterThan">
      <formula>"hoy()"</formula>
    </cfRule>
  </conditionalFormatting>
  <conditionalFormatting sqref="T781">
    <cfRule type="cellIs" dxfId="1255" priority="2529" stopIfTrue="1" operator="greaterThan">
      <formula>TODAY()</formula>
    </cfRule>
    <cfRule type="cellIs" dxfId="1254" priority="2530" stopIfTrue="1" operator="greaterThan">
      <formula>"hoy()"</formula>
    </cfRule>
  </conditionalFormatting>
  <conditionalFormatting sqref="AC781">
    <cfRule type="cellIs" dxfId="1253" priority="2527" stopIfTrue="1" operator="greaterThan">
      <formula>TODAY()</formula>
    </cfRule>
    <cfRule type="cellIs" dxfId="1252" priority="2528" stopIfTrue="1" operator="greaterThan">
      <formula>"hoy()"</formula>
    </cfRule>
  </conditionalFormatting>
  <conditionalFormatting sqref="Q781">
    <cfRule type="cellIs" dxfId="1251" priority="2525" stopIfTrue="1" operator="greaterThan">
      <formula>TODAY()</formula>
    </cfRule>
    <cfRule type="cellIs" dxfId="1250" priority="2526" stopIfTrue="1" operator="greaterThan">
      <formula>"hoy()"</formula>
    </cfRule>
  </conditionalFormatting>
  <conditionalFormatting sqref="Q781">
    <cfRule type="cellIs" dxfId="1249" priority="2523" stopIfTrue="1" operator="greaterThan">
      <formula>TODAY()</formula>
    </cfRule>
    <cfRule type="cellIs" dxfId="1248" priority="2524" stopIfTrue="1" operator="greaterThan">
      <formula>"hoy()"</formula>
    </cfRule>
  </conditionalFormatting>
  <conditionalFormatting sqref="R781">
    <cfRule type="cellIs" dxfId="1247" priority="2521" stopIfTrue="1" operator="greaterThan">
      <formula>TODAY()</formula>
    </cfRule>
    <cfRule type="cellIs" dxfId="1246" priority="2522" stopIfTrue="1" operator="greaterThan">
      <formula>"hoy()"</formula>
    </cfRule>
  </conditionalFormatting>
  <conditionalFormatting sqref="T781">
    <cfRule type="cellIs" dxfId="1245" priority="2519" stopIfTrue="1" operator="greaterThan">
      <formula>TODAY()</formula>
    </cfRule>
    <cfRule type="cellIs" dxfId="1244" priority="2520" stopIfTrue="1" operator="greaterThan">
      <formula>"hoy()"</formula>
    </cfRule>
  </conditionalFormatting>
  <conditionalFormatting sqref="AC781">
    <cfRule type="cellIs" dxfId="1243" priority="2517" stopIfTrue="1" operator="greaterThan">
      <formula>TODAY()</formula>
    </cfRule>
    <cfRule type="cellIs" dxfId="1242" priority="2518" stopIfTrue="1" operator="greaterThan">
      <formula>"hoy()"</formula>
    </cfRule>
  </conditionalFormatting>
  <conditionalFormatting sqref="Q781">
    <cfRule type="cellIs" dxfId="1241" priority="2515" stopIfTrue="1" operator="greaterThan">
      <formula>TODAY()</formula>
    </cfRule>
    <cfRule type="cellIs" dxfId="1240" priority="2516" stopIfTrue="1" operator="greaterThan">
      <formula>"hoy()"</formula>
    </cfRule>
  </conditionalFormatting>
  <conditionalFormatting sqref="Q739">
    <cfRule type="cellIs" dxfId="1239" priority="2511" stopIfTrue="1" operator="greaterThan">
      <formula>TODAY()</formula>
    </cfRule>
    <cfRule type="cellIs" dxfId="1238" priority="2512" stopIfTrue="1" operator="greaterThan">
      <formula>"hoy()"</formula>
    </cfRule>
  </conditionalFormatting>
  <conditionalFormatting sqref="T739">
    <cfRule type="cellIs" dxfId="1237" priority="2507" stopIfTrue="1" operator="greaterThan">
      <formula>TODAY()</formula>
    </cfRule>
    <cfRule type="cellIs" dxfId="1236" priority="2508" stopIfTrue="1" operator="greaterThan">
      <formula>"hoy()"</formula>
    </cfRule>
  </conditionalFormatting>
  <conditionalFormatting sqref="AC739">
    <cfRule type="cellIs" dxfId="1235" priority="2505" stopIfTrue="1" operator="greaterThan">
      <formula>TODAY()</formula>
    </cfRule>
    <cfRule type="cellIs" dxfId="1234" priority="2506" stopIfTrue="1" operator="greaterThan">
      <formula>"hoy()"</formula>
    </cfRule>
  </conditionalFormatting>
  <conditionalFormatting sqref="Q739">
    <cfRule type="cellIs" dxfId="1233" priority="2503" stopIfTrue="1" operator="greaterThan">
      <formula>TODAY()</formula>
    </cfRule>
    <cfRule type="cellIs" dxfId="1232" priority="2504" stopIfTrue="1" operator="greaterThan">
      <formula>"hoy()"</formula>
    </cfRule>
  </conditionalFormatting>
  <conditionalFormatting sqref="Q739">
    <cfRule type="cellIs" dxfId="1231" priority="2501" stopIfTrue="1" operator="greaterThan">
      <formula>TODAY()</formula>
    </cfRule>
    <cfRule type="cellIs" dxfId="1230" priority="2502" stopIfTrue="1" operator="greaterThan">
      <formula>"hoy()"</formula>
    </cfRule>
  </conditionalFormatting>
  <conditionalFormatting sqref="R739">
    <cfRule type="cellIs" dxfId="1229" priority="2499" stopIfTrue="1" operator="greaterThan">
      <formula>TODAY()</formula>
    </cfRule>
    <cfRule type="cellIs" dxfId="1228" priority="2500" stopIfTrue="1" operator="greaterThan">
      <formula>"hoy()"</formula>
    </cfRule>
  </conditionalFormatting>
  <conditionalFormatting sqref="T739">
    <cfRule type="cellIs" dxfId="1227" priority="2497" stopIfTrue="1" operator="greaterThan">
      <formula>TODAY()</formula>
    </cfRule>
    <cfRule type="cellIs" dxfId="1226" priority="2498" stopIfTrue="1" operator="greaterThan">
      <formula>"hoy()"</formula>
    </cfRule>
  </conditionalFormatting>
  <conditionalFormatting sqref="AC739">
    <cfRule type="cellIs" dxfId="1225" priority="2495" stopIfTrue="1" operator="greaterThan">
      <formula>TODAY()</formula>
    </cfRule>
    <cfRule type="cellIs" dxfId="1224" priority="2496" stopIfTrue="1" operator="greaterThan">
      <formula>"hoy()"</formula>
    </cfRule>
  </conditionalFormatting>
  <conditionalFormatting sqref="Q739">
    <cfRule type="cellIs" dxfId="1223" priority="2493" stopIfTrue="1" operator="greaterThan">
      <formula>TODAY()</formula>
    </cfRule>
    <cfRule type="cellIs" dxfId="1222" priority="2494" stopIfTrue="1" operator="greaterThan">
      <formula>"hoy()"</formula>
    </cfRule>
  </conditionalFormatting>
  <conditionalFormatting sqref="AG739:AH739">
    <cfRule type="containsText" dxfId="1221" priority="2491" stopIfTrue="1" operator="containsText" text="No aprobado">
      <formula>NOT(ISERROR(SEARCH("No aprobado",AG739)))</formula>
    </cfRule>
    <cfRule type="containsText" dxfId="1220" priority="2492" operator="containsText" text="Aprobado">
      <formula>NOT(ISERROR(SEARCH("Aprobado",AG739)))</formula>
    </cfRule>
  </conditionalFormatting>
  <conditionalFormatting sqref="AG739:AH739">
    <cfRule type="containsText" dxfId="1219" priority="2489" operator="containsText" text="vencido">
      <formula>NOT(ISERROR(SEARCH("vencido",AG739)))</formula>
    </cfRule>
    <cfRule type="containsText" dxfId="1218" priority="2490" operator="containsText" text="Vigente">
      <formula>NOT(ISERROR(SEARCH("Vigente",AG739)))</formula>
    </cfRule>
  </conditionalFormatting>
  <conditionalFormatting sqref="R739">
    <cfRule type="cellIs" dxfId="1217" priority="2487" stopIfTrue="1" operator="greaterThan">
      <formula>TODAY()</formula>
    </cfRule>
    <cfRule type="cellIs" dxfId="1216" priority="2488" stopIfTrue="1" operator="greaterThan">
      <formula>"hoy()"</formula>
    </cfRule>
  </conditionalFormatting>
  <conditionalFormatting sqref="AA739">
    <cfRule type="cellIs" dxfId="1215" priority="2485" stopIfTrue="1" operator="greaterThan">
      <formula>TODAY()</formula>
    </cfRule>
    <cfRule type="cellIs" dxfId="1214" priority="2486" stopIfTrue="1" operator="greaterThan">
      <formula>"hoy()"</formula>
    </cfRule>
  </conditionalFormatting>
  <conditionalFormatting sqref="AG753:AH766">
    <cfRule type="containsText" dxfId="1213" priority="2463" stopIfTrue="1" operator="containsText" text="No aprobado">
      <formula>NOT(ISERROR(SEARCH("No aprobado",AG753)))</formula>
    </cfRule>
    <cfRule type="containsText" dxfId="1212" priority="2464" operator="containsText" text="Aprobado">
      <formula>NOT(ISERROR(SEARCH("Aprobado",AG753)))</formula>
    </cfRule>
  </conditionalFormatting>
  <conditionalFormatting sqref="Q753:R766 AG753:AH766">
    <cfRule type="containsText" dxfId="1211" priority="2465" operator="containsText" text="vencido">
      <formula>NOT(ISERROR(SEARCH("vencido",Q753)))</formula>
    </cfRule>
    <cfRule type="containsText" dxfId="1210" priority="2466" operator="containsText" text="Vigente">
      <formula>NOT(ISERROR(SEARCH("Vigente",Q753)))</formula>
    </cfRule>
  </conditionalFormatting>
  <conditionalFormatting sqref="AG731:AH738">
    <cfRule type="containsText" dxfId="1209" priority="2457" stopIfTrue="1" operator="containsText" text="No aprobado">
      <formula>NOT(ISERROR(SEARCH("No aprobado",AG731)))</formula>
    </cfRule>
    <cfRule type="containsText" dxfId="1208" priority="2458" operator="containsText" text="Aprobado">
      <formula>NOT(ISERROR(SEARCH("Aprobado",AG731)))</formula>
    </cfRule>
  </conditionalFormatting>
  <conditionalFormatting sqref="AG731:AH738 Q731:R738">
    <cfRule type="containsText" dxfId="1207" priority="2459" operator="containsText" text="vencido">
      <formula>NOT(ISERROR(SEARCH("vencido",Q731)))</formula>
    </cfRule>
    <cfRule type="containsText" dxfId="1206" priority="2460" operator="containsText" text="Vigente">
      <formula>NOT(ISERROR(SEARCH("Vigente",Q731)))</formula>
    </cfRule>
  </conditionalFormatting>
  <conditionalFormatting sqref="AG728:AH730">
    <cfRule type="containsText" dxfId="1205" priority="2445" stopIfTrue="1" operator="containsText" text="No aprobado">
      <formula>NOT(ISERROR(SEARCH("No aprobado",AG728)))</formula>
    </cfRule>
    <cfRule type="containsText" dxfId="1204" priority="2446" operator="containsText" text="Aprobado">
      <formula>NOT(ISERROR(SEARCH("Aprobado",AG728)))</formula>
    </cfRule>
  </conditionalFormatting>
  <conditionalFormatting sqref="AG728:AH730 Q728:R730">
    <cfRule type="containsText" dxfId="1203" priority="2447" operator="containsText" text="vencido">
      <formula>NOT(ISERROR(SEARCH("vencido",Q728)))</formula>
    </cfRule>
    <cfRule type="containsText" dxfId="1202" priority="2448" operator="containsText" text="Vigente">
      <formula>NOT(ISERROR(SEARCH("Vigente",Q728)))</formula>
    </cfRule>
  </conditionalFormatting>
  <conditionalFormatting sqref="AL82:AL87 AL230:AL237 AK285:AL285 AL292 AK292:AK304 AL201:AL203 AL121:AL143 AL158:AL172 AI241:AI285 O241:O285 AK241:AK284 AK104:AK143 AL40:AL48 O209:O237 AI209:AI237 AK209:AK237 AK307:AL311 O307:O311 AI307:AI311 AI381:AI383 O381:O383 AK381:AL383 AL146:AL156 O367:O369 AI367:AI369 AK33:AK52 O33:O52 AI146:AI204 O146:O204 AK146:AK204 O289:O304 AI289:AI304 AK289:AL291 AK367:AL369 AI82:AI97 O82:O97 AK82:AK97 L54:L80 AI54:AI79 O54:O79 AK54:AK79 L82:L97 L397:L411 L99:L391 O99:O143 AI99:AI143 AK99:AL103 AL92:AL98 AK6:AL6 AK7:AK31 AI6:AI52 L6:L52 O6:O31 AL7:AL12">
    <cfRule type="cellIs" dxfId="1201" priority="2401" operator="equal">
      <formula>"Vigente"</formula>
    </cfRule>
    <cfRule type="containsText" dxfId="1200" priority="2402" operator="containsText" text="Vencido">
      <formula>NOT(ISERROR(SEARCH("Vencido",L6)))</formula>
    </cfRule>
  </conditionalFormatting>
  <conditionalFormatting sqref="P82:AD87 P232:P237 AG232:AH237 T232:T237 AC232:AC237 Y232:AA237 P99:P103 AG99:AH103 T102:T103 X102:AC103 P201:AD203 P40:P48 S40:AC48 AG40:AH48 P381:AD383 P160:AD172 AF160:AH172 AF381:AH383 AF201:AH203 AF82:AH87 P7:P12 AG6:AH12 S7:AC12">
    <cfRule type="cellIs" dxfId="1199" priority="2398" operator="equal">
      <formula>1</formula>
    </cfRule>
  </conditionalFormatting>
  <conditionalFormatting sqref="AN241:AN285 AN209:AN237 AN381:AN383 AN367:AN369 AN146:AN204 AN289:AN304 AN82:AN97 AN307:AN321 AN99:AN143 AN6:AN79">
    <cfRule type="containsText" dxfId="1198" priority="2380" operator="containsText" text="NO PERMITIR ACCESO">
      <formula>NOT(ISERROR(SEARCH("NO PERMITIR ACCESO",AN6)))</formula>
    </cfRule>
    <cfRule type="containsText" dxfId="1197" priority="2381" operator="containsText" text="ACCESO">
      <formula>NOT(ISERROR(SEARCH("ACCESO",AN6)))</formula>
    </cfRule>
  </conditionalFormatting>
  <conditionalFormatting sqref="AL245">
    <cfRule type="cellIs" dxfId="1196" priority="2339" operator="equal">
      <formula>"Vigente"</formula>
    </cfRule>
    <cfRule type="containsText" dxfId="1195" priority="2340" operator="containsText" text="Vencido">
      <formula>NOT(ISERROR(SEARCH("Vencido",AL245)))</formula>
    </cfRule>
  </conditionalFormatting>
  <conditionalFormatting sqref="AL33 AL36:AL39">
    <cfRule type="cellIs" dxfId="1194" priority="2189" operator="equal">
      <formula>"Vigente"</formula>
    </cfRule>
    <cfRule type="containsText" dxfId="1193" priority="2190" operator="containsText" text="Vencido">
      <formula>NOT(ISERROR(SEARCH("Vencido",AL33)))</formula>
    </cfRule>
  </conditionalFormatting>
  <conditionalFormatting sqref="P33:AD33 P36:AD39 AF36:AH39 AF33:AH33">
    <cfRule type="cellIs" dxfId="1192" priority="2188" operator="equal">
      <formula>1</formula>
    </cfRule>
  </conditionalFormatting>
  <conditionalFormatting sqref="AL63:AL67">
    <cfRule type="cellIs" dxfId="1191" priority="2172" operator="equal">
      <formula>"Vigente"</formula>
    </cfRule>
    <cfRule type="containsText" dxfId="1190" priority="2173" operator="containsText" text="Vencido">
      <formula>NOT(ISERROR(SEARCH("Vencido",AL63)))</formula>
    </cfRule>
  </conditionalFormatting>
  <conditionalFormatting sqref="AL49:AL52">
    <cfRule type="cellIs" dxfId="1189" priority="2168" operator="equal">
      <formula>"Vigente"</formula>
    </cfRule>
    <cfRule type="containsText" dxfId="1188" priority="2169" operator="containsText" text="Vencido">
      <formula>NOT(ISERROR(SEARCH("Vencido",AL49)))</formula>
    </cfRule>
  </conditionalFormatting>
  <conditionalFormatting sqref="AL54:AL61">
    <cfRule type="cellIs" dxfId="1187" priority="2166" operator="equal">
      <formula>"Vigente"</formula>
    </cfRule>
    <cfRule type="containsText" dxfId="1186" priority="2167" operator="containsText" text="Vencido">
      <formula>NOT(ISERROR(SEARCH("Vencido",AL54)))</formula>
    </cfRule>
  </conditionalFormatting>
  <conditionalFormatting sqref="AL88:AL91">
    <cfRule type="cellIs" dxfId="1185" priority="2132" operator="equal">
      <formula>"Vigente"</formula>
    </cfRule>
    <cfRule type="containsText" dxfId="1184" priority="2133" operator="containsText" text="Vencido">
      <formula>NOT(ISERROR(SEARCH("Vencido",AL88)))</formula>
    </cfRule>
  </conditionalFormatting>
  <conditionalFormatting sqref="P88:AD91 AF88:AH91">
    <cfRule type="cellIs" dxfId="1183" priority="2131" operator="equal">
      <formula>1</formula>
    </cfRule>
  </conditionalFormatting>
  <conditionalFormatting sqref="S99:AC99">
    <cfRule type="cellIs" dxfId="1182" priority="2082" operator="equal">
      <formula>1</formula>
    </cfRule>
  </conditionalFormatting>
  <conditionalFormatting sqref="S100:AC100">
    <cfRule type="cellIs" dxfId="1181" priority="2077" operator="equal">
      <formula>1</formula>
    </cfRule>
  </conditionalFormatting>
  <conditionalFormatting sqref="S101:AC101">
    <cfRule type="cellIs" dxfId="1180" priority="2076" operator="equal">
      <formula>1</formula>
    </cfRule>
  </conditionalFormatting>
  <conditionalFormatting sqref="AL104 AL120 AL108 AL111:AL112 AL114:AL115 AL117:AL118">
    <cfRule type="cellIs" dxfId="1179" priority="2069" operator="equal">
      <formula>"Vigente"</formula>
    </cfRule>
    <cfRule type="containsText" dxfId="1178" priority="2070" operator="containsText" text="Vencido">
      <formula>NOT(ISERROR(SEARCH("Vencido",AL104)))</formula>
    </cfRule>
  </conditionalFormatting>
  <conditionalFormatting sqref="P108:AD108 P104:AD105 P111:AD112 P109:P110 P114:AD115 P113 P116 AF114:AH115 AF111:AH112 AF104:AH105 AF108:AH108">
    <cfRule type="cellIs" dxfId="1177" priority="2068" operator="equal">
      <formula>1</formula>
    </cfRule>
  </conditionalFormatting>
  <conditionalFormatting sqref="AJ117:AJ119">
    <cfRule type="containsText" dxfId="1176" priority="1865" stopIfTrue="1" operator="containsText" text="No aprobado">
      <formula>NOT(ISERROR(SEARCH("No aprobado",AJ117)))</formula>
    </cfRule>
    <cfRule type="containsText" dxfId="1175" priority="1866" operator="containsText" text="Aprobado">
      <formula>NOT(ISERROR(SEARCH("Aprobado",AJ117)))</formula>
    </cfRule>
  </conditionalFormatting>
  <conditionalFormatting sqref="AJ117:AJ119">
    <cfRule type="containsText" dxfId="1174" priority="1867" operator="containsText" text="vencido">
      <formula>NOT(ISERROR(SEARCH("vencido",AJ117)))</formula>
    </cfRule>
    <cfRule type="containsText" dxfId="1173" priority="1868" operator="containsText" text="Vigente">
      <formula>NOT(ISERROR(SEARCH("Vigente",AJ117)))</formula>
    </cfRule>
  </conditionalFormatting>
  <conditionalFormatting sqref="AJ124:AJ125">
    <cfRule type="containsText" dxfId="1172" priority="1857" stopIfTrue="1" operator="containsText" text="No aprobado">
      <formula>NOT(ISERROR(SEARCH("No aprobado",AJ124)))</formula>
    </cfRule>
    <cfRule type="containsText" dxfId="1171" priority="1858" operator="containsText" text="Aprobado">
      <formula>NOT(ISERROR(SEARCH("Aprobado",AJ124)))</formula>
    </cfRule>
  </conditionalFormatting>
  <conditionalFormatting sqref="AJ124:AJ125">
    <cfRule type="containsText" dxfId="1170" priority="1859" operator="containsText" text="vencido">
      <formula>NOT(ISERROR(SEARCH("vencido",AJ124)))</formula>
    </cfRule>
    <cfRule type="containsText" dxfId="1169" priority="1860" operator="containsText" text="Vigente">
      <formula>NOT(ISERROR(SEARCH("Vigente",AJ124)))</formula>
    </cfRule>
  </conditionalFormatting>
  <conditionalFormatting sqref="AJ126:AJ128">
    <cfRule type="containsText" dxfId="1168" priority="1853" stopIfTrue="1" operator="containsText" text="No aprobado">
      <formula>NOT(ISERROR(SEARCH("No aprobado",AJ126)))</formula>
    </cfRule>
    <cfRule type="containsText" dxfId="1167" priority="1854" operator="containsText" text="Aprobado">
      <formula>NOT(ISERROR(SEARCH("Aprobado",AJ126)))</formula>
    </cfRule>
  </conditionalFormatting>
  <conditionalFormatting sqref="AJ126:AJ128">
    <cfRule type="containsText" dxfId="1166" priority="1855" operator="containsText" text="vencido">
      <formula>NOT(ISERROR(SEARCH("vencido",AJ126)))</formula>
    </cfRule>
    <cfRule type="containsText" dxfId="1165" priority="1856" operator="containsText" text="Vigente">
      <formula>NOT(ISERROR(SEARCH("Vigente",AJ126)))</formula>
    </cfRule>
  </conditionalFormatting>
  <conditionalFormatting sqref="AJ129:AJ131">
    <cfRule type="containsText" dxfId="1164" priority="1849" stopIfTrue="1" operator="containsText" text="No aprobado">
      <formula>NOT(ISERROR(SEARCH("No aprobado",AJ129)))</formula>
    </cfRule>
    <cfRule type="containsText" dxfId="1163" priority="1850" operator="containsText" text="Aprobado">
      <formula>NOT(ISERROR(SEARCH("Aprobado",AJ129)))</formula>
    </cfRule>
  </conditionalFormatting>
  <conditionalFormatting sqref="AJ129:AJ131">
    <cfRule type="containsText" dxfId="1162" priority="1851" operator="containsText" text="vencido">
      <formula>NOT(ISERROR(SEARCH("vencido",AJ129)))</formula>
    </cfRule>
    <cfRule type="containsText" dxfId="1161" priority="1852" operator="containsText" text="Vigente">
      <formula>NOT(ISERROR(SEARCH("Vigente",AJ129)))</formula>
    </cfRule>
  </conditionalFormatting>
  <conditionalFormatting sqref="AJ134:AJ135">
    <cfRule type="containsText" dxfId="1160" priority="1841" stopIfTrue="1" operator="containsText" text="No aprobado">
      <formula>NOT(ISERROR(SEARCH("No aprobado",AJ134)))</formula>
    </cfRule>
    <cfRule type="containsText" dxfId="1159" priority="1842" operator="containsText" text="Aprobado">
      <formula>NOT(ISERROR(SEARCH("Aprobado",AJ134)))</formula>
    </cfRule>
  </conditionalFormatting>
  <conditionalFormatting sqref="AJ134:AJ135">
    <cfRule type="containsText" dxfId="1158" priority="1843" operator="containsText" text="vencido">
      <formula>NOT(ISERROR(SEARCH("vencido",AJ134)))</formula>
    </cfRule>
    <cfRule type="containsText" dxfId="1157" priority="1844" operator="containsText" text="Vigente">
      <formula>NOT(ISERROR(SEARCH("Vigente",AJ134)))</formula>
    </cfRule>
  </conditionalFormatting>
  <conditionalFormatting sqref="AJ138:AJ140">
    <cfRule type="containsText" dxfId="1156" priority="1837" stopIfTrue="1" operator="containsText" text="No aprobado">
      <formula>NOT(ISERROR(SEARCH("No aprobado",AJ138)))</formula>
    </cfRule>
    <cfRule type="containsText" dxfId="1155" priority="1838" operator="containsText" text="Aprobado">
      <formula>NOT(ISERROR(SEARCH("Aprobado",AJ138)))</formula>
    </cfRule>
  </conditionalFormatting>
  <conditionalFormatting sqref="AJ138:AJ140">
    <cfRule type="containsText" dxfId="1154" priority="1839" operator="containsText" text="vencido">
      <formula>NOT(ISERROR(SEARCH("vencido",AJ138)))</formula>
    </cfRule>
    <cfRule type="containsText" dxfId="1153" priority="1840" operator="containsText" text="Vigente">
      <formula>NOT(ISERROR(SEARCH("Vigente",AJ138)))</formula>
    </cfRule>
  </conditionalFormatting>
  <conditionalFormatting sqref="AJ141:AJ143 AJ146">
    <cfRule type="containsText" dxfId="1152" priority="1833" stopIfTrue="1" operator="containsText" text="No aprobado">
      <formula>NOT(ISERROR(SEARCH("No aprobado",AJ141)))</formula>
    </cfRule>
    <cfRule type="containsText" dxfId="1151" priority="1834" operator="containsText" text="Aprobado">
      <formula>NOT(ISERROR(SEARCH("Aprobado",AJ141)))</formula>
    </cfRule>
  </conditionalFormatting>
  <conditionalFormatting sqref="AJ141:AJ143 AJ146">
    <cfRule type="containsText" dxfId="1150" priority="1835" operator="containsText" text="vencido">
      <formula>NOT(ISERROR(SEARCH("vencido",AJ141)))</formula>
    </cfRule>
    <cfRule type="containsText" dxfId="1149" priority="1836" operator="containsText" text="Vigente">
      <formula>NOT(ISERROR(SEARCH("Vigente",AJ141)))</formula>
    </cfRule>
  </conditionalFormatting>
  <conditionalFormatting sqref="AJ149">
    <cfRule type="containsText" dxfId="1148" priority="1829" stopIfTrue="1" operator="containsText" text="No aprobado">
      <formula>NOT(ISERROR(SEARCH("No aprobado",AJ149)))</formula>
    </cfRule>
    <cfRule type="containsText" dxfId="1147" priority="1830" operator="containsText" text="Aprobado">
      <formula>NOT(ISERROR(SEARCH("Aprobado",AJ149)))</formula>
    </cfRule>
  </conditionalFormatting>
  <conditionalFormatting sqref="AJ149">
    <cfRule type="containsText" dxfId="1146" priority="1831" operator="containsText" text="vencido">
      <formula>NOT(ISERROR(SEARCH("vencido",AJ149)))</formula>
    </cfRule>
    <cfRule type="containsText" dxfId="1145" priority="1832" operator="containsText" text="Vigente">
      <formula>NOT(ISERROR(SEARCH("Vigente",AJ149)))</formula>
    </cfRule>
  </conditionalFormatting>
  <conditionalFormatting sqref="AJ150:AJ152">
    <cfRule type="containsText" dxfId="1144" priority="1825" stopIfTrue="1" operator="containsText" text="No aprobado">
      <formula>NOT(ISERROR(SEARCH("No aprobado",AJ150)))</formula>
    </cfRule>
    <cfRule type="containsText" dxfId="1143" priority="1826" operator="containsText" text="Aprobado">
      <formula>NOT(ISERROR(SEARCH("Aprobado",AJ150)))</formula>
    </cfRule>
  </conditionalFormatting>
  <conditionalFormatting sqref="AJ150:AJ152">
    <cfRule type="containsText" dxfId="1142" priority="1827" operator="containsText" text="vencido">
      <formula>NOT(ISERROR(SEARCH("vencido",AJ150)))</formula>
    </cfRule>
    <cfRule type="containsText" dxfId="1141" priority="1828" operator="containsText" text="Vigente">
      <formula>NOT(ISERROR(SEARCH("Vigente",AJ150)))</formula>
    </cfRule>
  </conditionalFormatting>
  <conditionalFormatting sqref="AJ154:AJ158">
    <cfRule type="containsText" dxfId="1140" priority="1821" stopIfTrue="1" operator="containsText" text="No aprobado">
      <formula>NOT(ISERROR(SEARCH("No aprobado",AJ154)))</formula>
    </cfRule>
    <cfRule type="containsText" dxfId="1139" priority="1822" operator="containsText" text="Aprobado">
      <formula>NOT(ISERROR(SEARCH("Aprobado",AJ154)))</formula>
    </cfRule>
  </conditionalFormatting>
  <conditionalFormatting sqref="AJ154:AJ158">
    <cfRule type="containsText" dxfId="1138" priority="1823" operator="containsText" text="vencido">
      <formula>NOT(ISERROR(SEARCH("vencido",AJ154)))</formula>
    </cfRule>
    <cfRule type="containsText" dxfId="1137" priority="1824" operator="containsText" text="Vigente">
      <formula>NOT(ISERROR(SEARCH("Vigente",AJ154)))</formula>
    </cfRule>
  </conditionalFormatting>
  <conditionalFormatting sqref="AJ153">
    <cfRule type="containsText" dxfId="1136" priority="1817" stopIfTrue="1" operator="containsText" text="No aprobado">
      <formula>NOT(ISERROR(SEARCH("No aprobado",AJ153)))</formula>
    </cfRule>
    <cfRule type="containsText" dxfId="1135" priority="1818" operator="containsText" text="Aprobado">
      <formula>NOT(ISERROR(SEARCH("Aprobado",AJ153)))</formula>
    </cfRule>
  </conditionalFormatting>
  <conditionalFormatting sqref="AJ153">
    <cfRule type="containsText" dxfId="1134" priority="1819" operator="containsText" text="vencido">
      <formula>NOT(ISERROR(SEARCH("vencido",AJ153)))</formula>
    </cfRule>
    <cfRule type="containsText" dxfId="1133" priority="1820" operator="containsText" text="Vigente">
      <formula>NOT(ISERROR(SEARCH("Vigente",AJ153)))</formula>
    </cfRule>
  </conditionalFormatting>
  <conditionalFormatting sqref="AL106">
    <cfRule type="cellIs" dxfId="1132" priority="1803" operator="equal">
      <formula>"Vigente"</formula>
    </cfRule>
    <cfRule type="containsText" dxfId="1131" priority="1804" operator="containsText" text="Vencido">
      <formula>NOT(ISERROR(SEARCH("Vencido",AL106)))</formula>
    </cfRule>
  </conditionalFormatting>
  <conditionalFormatting sqref="P106:AD106 P107 AF106:AH106">
    <cfRule type="cellIs" dxfId="1130" priority="1802" operator="equal">
      <formula>1</formula>
    </cfRule>
  </conditionalFormatting>
  <conditionalFormatting sqref="AL107">
    <cfRule type="cellIs" dxfId="1129" priority="1796" operator="equal">
      <formula>"Vigente"</formula>
    </cfRule>
    <cfRule type="containsText" dxfId="1128" priority="1797" operator="containsText" text="Vencido">
      <formula>NOT(ISERROR(SEARCH("Vencido",AL107)))</formula>
    </cfRule>
  </conditionalFormatting>
  <conditionalFormatting sqref="Q107:AD107 AF107:AH107">
    <cfRule type="cellIs" dxfId="1127" priority="1795" operator="equal">
      <formula>1</formula>
    </cfRule>
  </conditionalFormatting>
  <conditionalFormatting sqref="AL109">
    <cfRule type="cellIs" dxfId="1126" priority="1791" operator="equal">
      <formula>"Vigente"</formula>
    </cfRule>
    <cfRule type="containsText" dxfId="1125" priority="1792" operator="containsText" text="Vencido">
      <formula>NOT(ISERROR(SEARCH("Vencido",AL109)))</formula>
    </cfRule>
  </conditionalFormatting>
  <conditionalFormatting sqref="Q109:AD109 AF109:AH109">
    <cfRule type="cellIs" dxfId="1124" priority="1790" operator="equal">
      <formula>1</formula>
    </cfRule>
  </conditionalFormatting>
  <conditionalFormatting sqref="AL110">
    <cfRule type="cellIs" dxfId="1123" priority="1786" operator="equal">
      <formula>"Vigente"</formula>
    </cfRule>
    <cfRule type="containsText" dxfId="1122" priority="1787" operator="containsText" text="Vencido">
      <formula>NOT(ISERROR(SEARCH("Vencido",AL110)))</formula>
    </cfRule>
  </conditionalFormatting>
  <conditionalFormatting sqref="Q110:AD110 AF110:AH110">
    <cfRule type="cellIs" dxfId="1121" priority="1785" operator="equal">
      <formula>1</formula>
    </cfRule>
  </conditionalFormatting>
  <conditionalFormatting sqref="Q113:AD113 AF113:AH113">
    <cfRule type="cellIs" dxfId="1120" priority="1780" operator="equal">
      <formula>1</formula>
    </cfRule>
  </conditionalFormatting>
  <conditionalFormatting sqref="AL116">
    <cfRule type="cellIs" dxfId="1119" priority="1776" operator="equal">
      <formula>"Vigente"</formula>
    </cfRule>
    <cfRule type="containsText" dxfId="1118" priority="1777" operator="containsText" text="Vencido">
      <formula>NOT(ISERROR(SEARCH("Vencido",AL116)))</formula>
    </cfRule>
  </conditionalFormatting>
  <conditionalFormatting sqref="Q116:AD116 AF116:AH116">
    <cfRule type="cellIs" dxfId="1117" priority="1775" operator="equal">
      <formula>1</formula>
    </cfRule>
  </conditionalFormatting>
  <conditionalFormatting sqref="AL105">
    <cfRule type="cellIs" dxfId="1116" priority="1761" operator="equal">
      <formula>"Vigente"</formula>
    </cfRule>
    <cfRule type="containsText" dxfId="1115" priority="1762" operator="containsText" text="Vencido">
      <formula>NOT(ISERROR(SEARCH("Vencido",AL105)))</formula>
    </cfRule>
  </conditionalFormatting>
  <conditionalFormatting sqref="AL113">
    <cfRule type="cellIs" dxfId="1114" priority="1757" operator="equal">
      <formula>"Vigente"</formula>
    </cfRule>
    <cfRule type="containsText" dxfId="1113" priority="1758" operator="containsText" text="Vencido">
      <formula>NOT(ISERROR(SEARCH("Vencido",AL113)))</formula>
    </cfRule>
  </conditionalFormatting>
  <conditionalFormatting sqref="AL68:AL71">
    <cfRule type="cellIs" dxfId="1112" priority="1744" operator="equal">
      <formula>"Vigente"</formula>
    </cfRule>
    <cfRule type="containsText" dxfId="1111" priority="1745" operator="containsText" text="Vencido">
      <formula>NOT(ISERROR(SEARCH("Vencido",AL68)))</formula>
    </cfRule>
  </conditionalFormatting>
  <conditionalFormatting sqref="P59 P49:AD52 P60:Q61 AG59:AH61 P58:R58 T58:AD58 T60:AD61 P62:AD69 P54:AD57 AF62:AH69 AF54:AH58 AF49:AH52">
    <cfRule type="cellIs" dxfId="1110" priority="1741" operator="equal">
      <formula>1</formula>
    </cfRule>
  </conditionalFormatting>
  <conditionalFormatting sqref="P187 S187:AC187 AG187:AH187 S188:S189">
    <cfRule type="cellIs" dxfId="1109" priority="1736" operator="equal">
      <formula>1</formula>
    </cfRule>
  </conditionalFormatting>
  <conditionalFormatting sqref="AL187">
    <cfRule type="cellIs" dxfId="1108" priority="1734" operator="equal">
      <formula>"Vigente"</formula>
    </cfRule>
    <cfRule type="containsText" dxfId="1107" priority="1735" operator="containsText" text="Vencido">
      <formula>NOT(ISERROR(SEARCH("Vencido",AL187)))</formula>
    </cfRule>
  </conditionalFormatting>
  <conditionalFormatting sqref="P188 T188:AC188 AG188:AH188">
    <cfRule type="cellIs" dxfId="1106" priority="1727" operator="equal">
      <formula>1</formula>
    </cfRule>
  </conditionalFormatting>
  <conditionalFormatting sqref="AL188">
    <cfRule type="cellIs" dxfId="1105" priority="1725" operator="equal">
      <formula>"Vigente"</formula>
    </cfRule>
    <cfRule type="containsText" dxfId="1104" priority="1726" operator="containsText" text="Vencido">
      <formula>NOT(ISERROR(SEARCH("Vencido",AL188)))</formula>
    </cfRule>
  </conditionalFormatting>
  <conditionalFormatting sqref="P189 T189:AC189 AG189:AH189">
    <cfRule type="cellIs" dxfId="1103" priority="1718" operator="equal">
      <formula>1</formula>
    </cfRule>
  </conditionalFormatting>
  <conditionalFormatting sqref="AL189">
    <cfRule type="cellIs" dxfId="1102" priority="1716" operator="equal">
      <formula>"Vigente"</formula>
    </cfRule>
    <cfRule type="containsText" dxfId="1101" priority="1717" operator="containsText" text="Vencido">
      <formula>NOT(ISERROR(SEARCH("Vencido",AL189)))</formula>
    </cfRule>
  </conditionalFormatting>
  <conditionalFormatting sqref="P70:AD70 AF70:AH70">
    <cfRule type="cellIs" dxfId="1100" priority="1711" operator="equal">
      <formula>1</formula>
    </cfRule>
  </conditionalFormatting>
  <conditionalFormatting sqref="P190:P193 S190:AC193 AG190:AH193">
    <cfRule type="cellIs" dxfId="1099" priority="1686" operator="equal">
      <formula>1</formula>
    </cfRule>
  </conditionalFormatting>
  <conditionalFormatting sqref="AL190:AL193">
    <cfRule type="cellIs" dxfId="1098" priority="1684" operator="equal">
      <formula>"Vigente"</formula>
    </cfRule>
    <cfRule type="containsText" dxfId="1097" priority="1685" operator="containsText" text="Vencido">
      <formula>NOT(ISERROR(SEARCH("Vencido",AL190)))</formula>
    </cfRule>
  </conditionalFormatting>
  <conditionalFormatting sqref="P71:AD71 AF71:AH71">
    <cfRule type="cellIs" dxfId="1096" priority="1679" operator="equal">
      <formula>1</formula>
    </cfRule>
  </conditionalFormatting>
  <conditionalFormatting sqref="P93 AG93:AH93 S93:AC93">
    <cfRule type="cellIs" dxfId="1095" priority="1672" operator="equal">
      <formula>1</formula>
    </cfRule>
  </conditionalFormatting>
  <conditionalFormatting sqref="P209:P215 AG209:AH215 S209:AC215">
    <cfRule type="cellIs" dxfId="1094" priority="1478" operator="equal">
      <formula>1</formula>
    </cfRule>
  </conditionalFormatting>
  <conditionalFormatting sqref="AL209:AL215">
    <cfRule type="cellIs" dxfId="1093" priority="1476" operator="equal">
      <formula>"Vigente"</formula>
    </cfRule>
    <cfRule type="containsText" dxfId="1092" priority="1477" operator="containsText" text="Vencido">
      <formula>NOT(ISERROR(SEARCH("Vencido",AL209)))</formula>
    </cfRule>
  </conditionalFormatting>
  <conditionalFormatting sqref="AL72:AL76">
    <cfRule type="cellIs" dxfId="1091" priority="1472" operator="equal">
      <formula>"Vigente"</formula>
    </cfRule>
    <cfRule type="containsText" dxfId="1090" priority="1473" operator="containsText" text="Vencido">
      <formula>NOT(ISERROR(SEARCH("Vencido",AL72)))</formula>
    </cfRule>
  </conditionalFormatting>
  <conditionalFormatting sqref="P72:AD72 AF72:AH72">
    <cfRule type="cellIs" dxfId="1089" priority="1471" operator="equal">
      <formula>1</formula>
    </cfRule>
  </conditionalFormatting>
  <conditionalFormatting sqref="AL34">
    <cfRule type="cellIs" dxfId="1088" priority="1467" operator="equal">
      <formula>"Vigente"</formula>
    </cfRule>
    <cfRule type="containsText" dxfId="1087" priority="1468" operator="containsText" text="Vencido">
      <formula>NOT(ISERROR(SEARCH("Vencido",AL34)))</formula>
    </cfRule>
  </conditionalFormatting>
  <conditionalFormatting sqref="P34:AD34 AF34:AH34">
    <cfRule type="cellIs" dxfId="1086" priority="1466" operator="equal">
      <formula>1</formula>
    </cfRule>
  </conditionalFormatting>
  <conditionalFormatting sqref="AL35">
    <cfRule type="cellIs" dxfId="1085" priority="1462" operator="equal">
      <formula>"Vigente"</formula>
    </cfRule>
    <cfRule type="containsText" dxfId="1084" priority="1463" operator="containsText" text="Vencido">
      <formula>NOT(ISERROR(SEARCH("Vencido",AL35)))</formula>
    </cfRule>
  </conditionalFormatting>
  <conditionalFormatting sqref="P35:AD35 AF35:AH35">
    <cfRule type="cellIs" dxfId="1083" priority="1461" operator="equal">
      <formula>1</formula>
    </cfRule>
  </conditionalFormatting>
  <conditionalFormatting sqref="AL216:AL229">
    <cfRule type="cellIs" dxfId="1082" priority="1452" operator="equal">
      <formula>"Vigente"</formula>
    </cfRule>
    <cfRule type="containsText" dxfId="1081" priority="1453" operator="containsText" text="Vencido">
      <formula>NOT(ISERROR(SEARCH("Vencido",AL216)))</formula>
    </cfRule>
  </conditionalFormatting>
  <conditionalFormatting sqref="P242:P244 S242:AC244 AG242:AH244">
    <cfRule type="cellIs" dxfId="1080" priority="1412" operator="equal">
      <formula>1</formula>
    </cfRule>
  </conditionalFormatting>
  <conditionalFormatting sqref="U59:W59">
    <cfRule type="cellIs" dxfId="1079" priority="1406" operator="equal">
      <formula>1</formula>
    </cfRule>
  </conditionalFormatting>
  <conditionalFormatting sqref="P73:AD75 AF73:AH75">
    <cfRule type="cellIs" dxfId="1078" priority="1383" operator="equal">
      <formula>1</formula>
    </cfRule>
  </conditionalFormatting>
  <conditionalFormatting sqref="P76:AD76 AF76:AH76">
    <cfRule type="cellIs" dxfId="1077" priority="1365" operator="equal">
      <formula>1</formula>
    </cfRule>
  </conditionalFormatting>
  <conditionalFormatting sqref="AG251:AH260">
    <cfRule type="cellIs" dxfId="1076" priority="1358" operator="equal">
      <formula>1</formula>
    </cfRule>
  </conditionalFormatting>
  <conditionalFormatting sqref="AL251:AL260">
    <cfRule type="cellIs" dxfId="1075" priority="1356" operator="equal">
      <formula>"Vigente"</formula>
    </cfRule>
    <cfRule type="containsText" dxfId="1074" priority="1357" operator="containsText" text="Vencido">
      <formula>NOT(ISERROR(SEARCH("Vencido",AL251)))</formula>
    </cfRule>
  </conditionalFormatting>
  <conditionalFormatting sqref="P261:P263 S261:AC263 AG261:AH263">
    <cfRule type="cellIs" dxfId="1073" priority="1345" operator="equal">
      <formula>1</formula>
    </cfRule>
  </conditionalFormatting>
  <conditionalFormatting sqref="AL261:AL263">
    <cfRule type="cellIs" dxfId="1072" priority="1343" operator="equal">
      <formula>"Vigente"</formula>
    </cfRule>
    <cfRule type="containsText" dxfId="1071" priority="1344" operator="containsText" text="Vencido">
      <formula>NOT(ISERROR(SEARCH("Vencido",AL261)))</formula>
    </cfRule>
  </conditionalFormatting>
  <conditionalFormatting sqref="AL77">
    <cfRule type="cellIs" dxfId="1070" priority="1327" operator="equal">
      <formula>"Vigente"</formula>
    </cfRule>
    <cfRule type="containsText" dxfId="1069" priority="1328" operator="containsText" text="Vencido">
      <formula>NOT(ISERROR(SEARCH("Vencido",AL77)))</formula>
    </cfRule>
  </conditionalFormatting>
  <conditionalFormatting sqref="P77:AD77 AF77:AH77">
    <cfRule type="cellIs" dxfId="1068" priority="1326" operator="equal">
      <formula>1</formula>
    </cfRule>
  </conditionalFormatting>
  <conditionalFormatting sqref="AL78:AL79">
    <cfRule type="cellIs" dxfId="1067" priority="1322" operator="equal">
      <formula>"Vigente"</formula>
    </cfRule>
    <cfRule type="containsText" dxfId="1066" priority="1323" operator="containsText" text="Vencido">
      <formula>NOT(ISERROR(SEARCH("Vencido",AL78)))</formula>
    </cfRule>
  </conditionalFormatting>
  <conditionalFormatting sqref="P78:AD79 AF78:AH79">
    <cfRule type="cellIs" dxfId="1065" priority="1321" operator="equal">
      <formula>1</formula>
    </cfRule>
  </conditionalFormatting>
  <conditionalFormatting sqref="AL119">
    <cfRule type="cellIs" dxfId="1064" priority="1313" operator="equal">
      <formula>"Vigente"</formula>
    </cfRule>
    <cfRule type="containsText" dxfId="1063" priority="1314" operator="containsText" text="Vencido">
      <formula>NOT(ISERROR(SEARCH("Vencido",AL119)))</formula>
    </cfRule>
  </conditionalFormatting>
  <conditionalFormatting sqref="AL157">
    <cfRule type="cellIs" dxfId="1062" priority="1306" operator="equal">
      <formula>"Vigente"</formula>
    </cfRule>
    <cfRule type="containsText" dxfId="1061" priority="1307" operator="containsText" text="Vencido">
      <formula>NOT(ISERROR(SEARCH("Vencido",AL157)))</formula>
    </cfRule>
  </conditionalFormatting>
  <conditionalFormatting sqref="P264:P266 S264:AC266 AG264:AH266">
    <cfRule type="cellIs" dxfId="1060" priority="1277" operator="equal">
      <formula>1</formula>
    </cfRule>
  </conditionalFormatting>
  <conditionalFormatting sqref="AL264:AL266">
    <cfRule type="cellIs" dxfId="1059" priority="1275" operator="equal">
      <formula>"Vigente"</formula>
    </cfRule>
    <cfRule type="containsText" dxfId="1058" priority="1276" operator="containsText" text="Vencido">
      <formula>NOT(ISERROR(SEARCH("Vencido",AL264)))</formula>
    </cfRule>
  </conditionalFormatting>
  <conditionalFormatting sqref="AG94:AH94 P94 S94:AC94">
    <cfRule type="cellIs" dxfId="1057" priority="1262" operator="equal">
      <formula>1</formula>
    </cfRule>
  </conditionalFormatting>
  <conditionalFormatting sqref="AD94">
    <cfRule type="cellIs" dxfId="1056" priority="1257" operator="equal">
      <formula>1</formula>
    </cfRule>
  </conditionalFormatting>
  <conditionalFormatting sqref="AF94">
    <cfRule type="cellIs" dxfId="1055" priority="1256" operator="equal">
      <formula>1</formula>
    </cfRule>
  </conditionalFormatting>
  <conditionalFormatting sqref="P267:P272 S267:AC272 AG267:AH272">
    <cfRule type="cellIs" dxfId="1054" priority="1245" operator="equal">
      <formula>1</formula>
    </cfRule>
  </conditionalFormatting>
  <conditionalFormatting sqref="AL267:AL272">
    <cfRule type="cellIs" dxfId="1053" priority="1243" operator="equal">
      <formula>"Vigente"</formula>
    </cfRule>
    <cfRule type="containsText" dxfId="1052" priority="1244" operator="containsText" text="Vencido">
      <formula>NOT(ISERROR(SEARCH("Vencido",AL267)))</formula>
    </cfRule>
  </conditionalFormatting>
  <conditionalFormatting sqref="AG95:AH95 T95:AC95 P95:P97 R96:R97 T96:W97 Y96:AC97">
    <cfRule type="cellIs" dxfId="1051" priority="1236" operator="equal">
      <formula>1</formula>
    </cfRule>
  </conditionalFormatting>
  <conditionalFormatting sqref="AD95">
    <cfRule type="cellIs" dxfId="1050" priority="1231" operator="equal">
      <formula>1</formula>
    </cfRule>
  </conditionalFormatting>
  <conditionalFormatting sqref="S95">
    <cfRule type="cellIs" dxfId="1049" priority="1230" operator="equal">
      <formula>1</formula>
    </cfRule>
  </conditionalFormatting>
  <conditionalFormatting sqref="S96">
    <cfRule type="cellIs" dxfId="1048" priority="1229" operator="equal">
      <formula>1</formula>
    </cfRule>
  </conditionalFormatting>
  <conditionalFormatting sqref="S97">
    <cfRule type="cellIs" dxfId="1047" priority="1228" operator="equal">
      <formula>1</formula>
    </cfRule>
  </conditionalFormatting>
  <conditionalFormatting sqref="X96">
    <cfRule type="cellIs" dxfId="1046" priority="1227" operator="equal">
      <formula>1</formula>
    </cfRule>
  </conditionalFormatting>
  <conditionalFormatting sqref="X97">
    <cfRule type="cellIs" dxfId="1045" priority="1226" operator="equal">
      <formula>1</formula>
    </cfRule>
  </conditionalFormatting>
  <conditionalFormatting sqref="AD96">
    <cfRule type="cellIs" dxfId="1044" priority="1225" operator="equal">
      <formula>1</formula>
    </cfRule>
  </conditionalFormatting>
  <conditionalFormatting sqref="AD97">
    <cfRule type="cellIs" dxfId="1043" priority="1224" operator="equal">
      <formula>1</formula>
    </cfRule>
  </conditionalFormatting>
  <conditionalFormatting sqref="S275:AC276 AG275:AH276 P275:P276">
    <cfRule type="cellIs" dxfId="1042" priority="1223" operator="equal">
      <formula>1</formula>
    </cfRule>
  </conditionalFormatting>
  <conditionalFormatting sqref="AL275:AL284">
    <cfRule type="cellIs" dxfId="1041" priority="1217" operator="equal">
      <formula>"Vigente"</formula>
    </cfRule>
    <cfRule type="containsText" dxfId="1040" priority="1218" operator="containsText" text="Vencido">
      <formula>NOT(ISERROR(SEARCH("Vencido",AL275)))</formula>
    </cfRule>
  </conditionalFormatting>
  <conditionalFormatting sqref="P174:P183 S174:AC183 AG174:AH183">
    <cfRule type="cellIs" dxfId="1039" priority="1210" operator="equal">
      <formula>1</formula>
    </cfRule>
  </conditionalFormatting>
  <conditionalFormatting sqref="AL174:AL183">
    <cfRule type="cellIs" dxfId="1038" priority="1208" operator="equal">
      <formula>"Vigente"</formula>
    </cfRule>
    <cfRule type="containsText" dxfId="1037" priority="1209" operator="containsText" text="Vencido">
      <formula>NOT(ISERROR(SEARCH("Vencido",AL174)))</formula>
    </cfRule>
  </conditionalFormatting>
  <conditionalFormatting sqref="AG92:AH92">
    <cfRule type="cellIs" dxfId="1036" priority="1205" operator="equal">
      <formula>1</formula>
    </cfRule>
  </conditionalFormatting>
  <conditionalFormatting sqref="P92">
    <cfRule type="cellIs" dxfId="1035" priority="1204" operator="equal">
      <formula>1</formula>
    </cfRule>
  </conditionalFormatting>
  <conditionalFormatting sqref="S92:T92 X92:AC92">
    <cfRule type="cellIs" dxfId="1034" priority="1203" operator="equal">
      <formula>1</formula>
    </cfRule>
  </conditionalFormatting>
  <conditionalFormatting sqref="AD92">
    <cfRule type="cellIs" dxfId="1033" priority="1202" operator="equal">
      <formula>1</formula>
    </cfRule>
  </conditionalFormatting>
  <conditionalFormatting sqref="AF92">
    <cfRule type="cellIs" dxfId="1032" priority="1201" operator="equal">
      <formula>1</formula>
    </cfRule>
  </conditionalFormatting>
  <conditionalFormatting sqref="U92:W92">
    <cfRule type="cellIs" dxfId="1031" priority="1200" operator="equal">
      <formula>1</formula>
    </cfRule>
  </conditionalFormatting>
  <conditionalFormatting sqref="AL22">
    <cfRule type="cellIs" dxfId="1030" priority="1176" operator="equal">
      <formula>"Vigente"</formula>
    </cfRule>
    <cfRule type="containsText" dxfId="1029" priority="1177" operator="containsText" text="Vencido">
      <formula>NOT(ISERROR(SEARCH("Vencido",AL22)))</formula>
    </cfRule>
  </conditionalFormatting>
  <conditionalFormatting sqref="Q14:Q15 P22:Q22 S22 U22:W22 Y22:AC22 AF22:AH22">
    <cfRule type="cellIs" dxfId="1028" priority="1175" operator="equal">
      <formula>1</formula>
    </cfRule>
  </conditionalFormatting>
  <conditionalFormatting sqref="AL19:AL20">
    <cfRule type="cellIs" dxfId="1027" priority="1171" operator="equal">
      <formula>"Vigente"</formula>
    </cfRule>
    <cfRule type="containsText" dxfId="1026" priority="1172" operator="containsText" text="Vencido">
      <formula>NOT(ISERROR(SEARCH("Vencido",AL19)))</formula>
    </cfRule>
  </conditionalFormatting>
  <conditionalFormatting sqref="Q19 S19 AG19:AH20 U19:AC20">
    <cfRule type="cellIs" dxfId="1025" priority="1170" operator="equal">
      <formula>1</formula>
    </cfRule>
  </conditionalFormatting>
  <conditionalFormatting sqref="P13:AD13 AF13:AH13">
    <cfRule type="cellIs" dxfId="1024" priority="1169" operator="equal">
      <formula>1</formula>
    </cfRule>
  </conditionalFormatting>
  <conditionalFormatting sqref="AL13">
    <cfRule type="cellIs" dxfId="1023" priority="1167" operator="equal">
      <formula>"Vigente"</formula>
    </cfRule>
    <cfRule type="containsText" dxfId="1022" priority="1168" operator="containsText" text="Vencido">
      <formula>NOT(ISERROR(SEARCH("Vencido",AL13)))</formula>
    </cfRule>
  </conditionalFormatting>
  <conditionalFormatting sqref="U14:W14 Y14:AC14 AF14:AH14">
    <cfRule type="cellIs" dxfId="1021" priority="1166" operator="equal">
      <formula>1</formula>
    </cfRule>
  </conditionalFormatting>
  <conditionalFormatting sqref="AL14">
    <cfRule type="cellIs" dxfId="1020" priority="1164" operator="equal">
      <formula>"Vigente"</formula>
    </cfRule>
    <cfRule type="containsText" dxfId="1019" priority="1165" operator="containsText" text="Vencido">
      <formula>NOT(ISERROR(SEARCH("Vencido",AL14)))</formula>
    </cfRule>
  </conditionalFormatting>
  <conditionalFormatting sqref="AG15:AH15 U15:AC15">
    <cfRule type="cellIs" dxfId="1018" priority="1163" operator="equal">
      <formula>1</formula>
    </cfRule>
  </conditionalFormatting>
  <conditionalFormatting sqref="AL15">
    <cfRule type="cellIs" dxfId="1017" priority="1161" operator="equal">
      <formula>"Vigente"</formula>
    </cfRule>
    <cfRule type="containsText" dxfId="1016" priority="1162" operator="containsText" text="Vencido">
      <formula>NOT(ISERROR(SEARCH("Vencido",AL15)))</formula>
    </cfRule>
  </conditionalFormatting>
  <conditionalFormatting sqref="Q16 U16:W16 Y16:AC16 AG16:AH16">
    <cfRule type="cellIs" dxfId="1015" priority="1160" operator="equal">
      <formula>1</formula>
    </cfRule>
  </conditionalFormatting>
  <conditionalFormatting sqref="AL16">
    <cfRule type="cellIs" dxfId="1014" priority="1158" operator="equal">
      <formula>"Vigente"</formula>
    </cfRule>
    <cfRule type="containsText" dxfId="1013" priority="1159" operator="containsText" text="Vencido">
      <formula>NOT(ISERROR(SEARCH("Vencido",AL16)))</formula>
    </cfRule>
  </conditionalFormatting>
  <conditionalFormatting sqref="AL17">
    <cfRule type="cellIs" dxfId="1012" priority="1156" operator="equal">
      <formula>"Vigente"</formula>
    </cfRule>
    <cfRule type="containsText" dxfId="1011" priority="1157" operator="containsText" text="Vencido">
      <formula>NOT(ISERROR(SEARCH("Vencido",AL17)))</formula>
    </cfRule>
  </conditionalFormatting>
  <conditionalFormatting sqref="Q17 U17:W17 Y17:AC17 AG17:AH17 S17">
    <cfRule type="cellIs" dxfId="1010" priority="1155" operator="equal">
      <formula>1</formula>
    </cfRule>
  </conditionalFormatting>
  <conditionalFormatting sqref="C17">
    <cfRule type="cellIs" dxfId="1009" priority="1154" operator="equal">
      <formula>1</formula>
    </cfRule>
  </conditionalFormatting>
  <conditionalFormatting sqref="X17">
    <cfRule type="cellIs" dxfId="1008" priority="1153" operator="equal">
      <formula>1</formula>
    </cfRule>
  </conditionalFormatting>
  <conditionalFormatting sqref="AL204">
    <cfRule type="cellIs" dxfId="1007" priority="1151" operator="equal">
      <formula>"Vigente"</formula>
    </cfRule>
    <cfRule type="containsText" dxfId="1006" priority="1152" operator="containsText" text="Vencido">
      <formula>NOT(ISERROR(SEARCH("Vencido",AL204)))</formula>
    </cfRule>
  </conditionalFormatting>
  <conditionalFormatting sqref="S204 U204:AC204 AG204:AH204">
    <cfRule type="cellIs" dxfId="1005" priority="1150" operator="equal">
      <formula>1</formula>
    </cfRule>
  </conditionalFormatting>
  <conditionalFormatting sqref="AL23">
    <cfRule type="cellIs" dxfId="1004" priority="1148" operator="equal">
      <formula>"Vigente"</formula>
    </cfRule>
    <cfRule type="containsText" dxfId="1003" priority="1149" operator="containsText" text="Vencido">
      <formula>NOT(ISERROR(SEARCH("Vencido",AL23)))</formula>
    </cfRule>
  </conditionalFormatting>
  <conditionalFormatting sqref="P23:Q23 S23:AC23 AF23:AH23">
    <cfRule type="cellIs" dxfId="1002" priority="1147" operator="equal">
      <formula>1</formula>
    </cfRule>
  </conditionalFormatting>
  <conditionalFormatting sqref="AL25">
    <cfRule type="cellIs" dxfId="1001" priority="1145" operator="equal">
      <formula>"Vigente"</formula>
    </cfRule>
    <cfRule type="containsText" dxfId="1000" priority="1146" operator="containsText" text="Vencido">
      <formula>NOT(ISERROR(SEARCH("Vencido",AL25)))</formula>
    </cfRule>
  </conditionalFormatting>
  <conditionalFormatting sqref="P25 U25:W25 AG25:AH25 Y25:AC25">
    <cfRule type="cellIs" dxfId="999" priority="1144" operator="equal">
      <formula>1</formula>
    </cfRule>
  </conditionalFormatting>
  <conditionalFormatting sqref="AL26">
    <cfRule type="cellIs" dxfId="998" priority="1142" operator="equal">
      <formula>"Vigente"</formula>
    </cfRule>
    <cfRule type="containsText" dxfId="997" priority="1143" operator="containsText" text="Vencido">
      <formula>NOT(ISERROR(SEARCH("Vencido",AL26)))</formula>
    </cfRule>
  </conditionalFormatting>
  <conditionalFormatting sqref="P26 T26:AC26 AF26:AH26">
    <cfRule type="cellIs" dxfId="996" priority="1141" operator="equal">
      <formula>1</formula>
    </cfRule>
  </conditionalFormatting>
  <conditionalFormatting sqref="AL27">
    <cfRule type="cellIs" dxfId="995" priority="1139" operator="equal">
      <formula>"Vigente"</formula>
    </cfRule>
    <cfRule type="containsText" dxfId="994" priority="1140" operator="containsText" text="Vencido">
      <formula>NOT(ISERROR(SEARCH("Vencido",AL27)))</formula>
    </cfRule>
  </conditionalFormatting>
  <conditionalFormatting sqref="P27 U27:W27 AG27:AH27 Y27:AC27">
    <cfRule type="cellIs" dxfId="993" priority="1138" operator="equal">
      <formula>1</formula>
    </cfRule>
  </conditionalFormatting>
  <conditionalFormatting sqref="AL28">
    <cfRule type="cellIs" dxfId="992" priority="1136" operator="equal">
      <formula>"Vigente"</formula>
    </cfRule>
    <cfRule type="containsText" dxfId="991" priority="1137" operator="containsText" text="Vencido">
      <formula>NOT(ISERROR(SEARCH("Vencido",AL28)))</formula>
    </cfRule>
  </conditionalFormatting>
  <conditionalFormatting sqref="P28:Q28 S28 U28:AC28 AF28:AH28">
    <cfRule type="cellIs" dxfId="990" priority="1135" operator="equal">
      <formula>1</formula>
    </cfRule>
  </conditionalFormatting>
  <conditionalFormatting sqref="AL30">
    <cfRule type="cellIs" dxfId="989" priority="1133" operator="equal">
      <formula>"Vigente"</formula>
    </cfRule>
    <cfRule type="containsText" dxfId="988" priority="1134" operator="containsText" text="Vencido">
      <formula>NOT(ISERROR(SEARCH("Vencido",AL30)))</formula>
    </cfRule>
  </conditionalFormatting>
  <conditionalFormatting sqref="P30 S30 U30:AC30 AF30:AH30">
    <cfRule type="cellIs" dxfId="987" priority="1132" operator="equal">
      <formula>1</formula>
    </cfRule>
  </conditionalFormatting>
  <conditionalFormatting sqref="AL21">
    <cfRule type="cellIs" dxfId="986" priority="1130" operator="equal">
      <formula>"Vigente"</formula>
    </cfRule>
    <cfRule type="containsText" dxfId="985" priority="1131" operator="containsText" text="Vencido">
      <formula>NOT(ISERROR(SEARCH("Vencido",AL21)))</formula>
    </cfRule>
  </conditionalFormatting>
  <conditionalFormatting sqref="Q21 S21:W21 Y21:AC21 AF21:AH21">
    <cfRule type="cellIs" dxfId="984" priority="1129" operator="equal">
      <formula>1</formula>
    </cfRule>
  </conditionalFormatting>
  <conditionalFormatting sqref="AL24">
    <cfRule type="cellIs" dxfId="983" priority="1127" operator="equal">
      <formula>"Vigente"</formula>
    </cfRule>
    <cfRule type="containsText" dxfId="982" priority="1128" operator="containsText" text="Vencido">
      <formula>NOT(ISERROR(SEARCH("Vencido",AL24)))</formula>
    </cfRule>
  </conditionalFormatting>
  <conditionalFormatting sqref="P24:Q24 U24:W24 AG24:AH24 Y24:AC24">
    <cfRule type="cellIs" dxfId="981" priority="1126" operator="equal">
      <formula>1</formula>
    </cfRule>
  </conditionalFormatting>
  <conditionalFormatting sqref="AL31">
    <cfRule type="cellIs" dxfId="980" priority="1124" operator="equal">
      <formula>"Vigente"</formula>
    </cfRule>
    <cfRule type="containsText" dxfId="979" priority="1125" operator="containsText" text="Vencido">
      <formula>NOT(ISERROR(SEARCH("Vencido",AL31)))</formula>
    </cfRule>
  </conditionalFormatting>
  <conditionalFormatting sqref="P31 U31:W31 Y31:AC31 AF31:AH31">
    <cfRule type="cellIs" dxfId="978" priority="1123" operator="equal">
      <formula>1</formula>
    </cfRule>
  </conditionalFormatting>
  <conditionalFormatting sqref="AL29">
    <cfRule type="cellIs" dxfId="977" priority="1121" operator="equal">
      <formula>"Vigente"</formula>
    </cfRule>
    <cfRule type="containsText" dxfId="976" priority="1122" operator="containsText" text="Vencido">
      <formula>NOT(ISERROR(SEARCH("Vencido",AL29)))</formula>
    </cfRule>
  </conditionalFormatting>
  <conditionalFormatting sqref="P29 AG29:AH29 U29:W29 Y29:AC29">
    <cfRule type="cellIs" dxfId="975" priority="1120" operator="equal">
      <formula>1</formula>
    </cfRule>
  </conditionalFormatting>
  <conditionalFormatting sqref="P18 S18 U18:AA18 AC18 AG18:AH18">
    <cfRule type="cellIs" dxfId="974" priority="1119" operator="equal">
      <formula>1</formula>
    </cfRule>
  </conditionalFormatting>
  <conditionalFormatting sqref="Q18">
    <cfRule type="cellIs" dxfId="973" priority="1118" operator="equal">
      <formula>1</formula>
    </cfRule>
  </conditionalFormatting>
  <conditionalFormatting sqref="R18">
    <cfRule type="cellIs" dxfId="972" priority="1117" operator="equal">
      <formula>1</formula>
    </cfRule>
  </conditionalFormatting>
  <conditionalFormatting sqref="T18">
    <cfRule type="cellIs" dxfId="971" priority="1116" operator="equal">
      <formula>1</formula>
    </cfRule>
  </conditionalFormatting>
  <conditionalFormatting sqref="AB18">
    <cfRule type="cellIs" dxfId="970" priority="1115" operator="equal">
      <formula>1</formula>
    </cfRule>
  </conditionalFormatting>
  <conditionalFormatting sqref="AD18">
    <cfRule type="cellIs" dxfId="969" priority="1114" operator="equal">
      <formula>1</formula>
    </cfRule>
  </conditionalFormatting>
  <conditionalFormatting sqref="AF18">
    <cfRule type="cellIs" dxfId="968" priority="1113" operator="equal">
      <formula>1</formula>
    </cfRule>
  </conditionalFormatting>
  <conditionalFormatting sqref="AJ18">
    <cfRule type="containsText" dxfId="967" priority="1109" stopIfTrue="1" operator="containsText" text="No aprobado">
      <formula>NOT(ISERROR(SEARCH("No aprobado",AJ18)))</formula>
    </cfRule>
    <cfRule type="containsText" dxfId="966" priority="1110" operator="containsText" text="Aprobado">
      <formula>NOT(ISERROR(SEARCH("Aprobado",AJ18)))</formula>
    </cfRule>
  </conditionalFormatting>
  <conditionalFormatting sqref="AJ18">
    <cfRule type="containsText" dxfId="965" priority="1111" operator="containsText" text="vencido">
      <formula>NOT(ISERROR(SEARCH("vencido",AJ18)))</formula>
    </cfRule>
    <cfRule type="containsText" dxfId="964" priority="1112" operator="containsText" text="Vigente">
      <formula>NOT(ISERROR(SEARCH("Vigente",AJ18)))</formula>
    </cfRule>
  </conditionalFormatting>
  <conditionalFormatting sqref="AL18">
    <cfRule type="cellIs" dxfId="963" priority="1107" operator="equal">
      <formula>"Vigente"</formula>
    </cfRule>
    <cfRule type="containsText" dxfId="962" priority="1108" operator="containsText" text="Vencido">
      <formula>NOT(ISERROR(SEARCH("Vencido",AL18)))</formula>
    </cfRule>
  </conditionalFormatting>
  <conditionalFormatting sqref="AF15">
    <cfRule type="cellIs" dxfId="961" priority="1106" operator="equal">
      <formula>1</formula>
    </cfRule>
  </conditionalFormatting>
  <conditionalFormatting sqref="AF19">
    <cfRule type="cellIs" dxfId="960" priority="1105" operator="equal">
      <formula>1</formula>
    </cfRule>
  </conditionalFormatting>
  <conditionalFormatting sqref="R14">
    <cfRule type="cellIs" dxfId="959" priority="1104" operator="equal">
      <formula>1</formula>
    </cfRule>
  </conditionalFormatting>
  <conditionalFormatting sqref="S14">
    <cfRule type="cellIs" dxfId="958" priority="1103" operator="equal">
      <formula>1</formula>
    </cfRule>
  </conditionalFormatting>
  <conditionalFormatting sqref="T14">
    <cfRule type="cellIs" dxfId="957" priority="1102" operator="equal">
      <formula>1</formula>
    </cfRule>
  </conditionalFormatting>
  <conditionalFormatting sqref="X14">
    <cfRule type="cellIs" dxfId="956" priority="1101" operator="equal">
      <formula>1</formula>
    </cfRule>
  </conditionalFormatting>
  <conditionalFormatting sqref="AD14">
    <cfRule type="cellIs" dxfId="955" priority="1100" operator="equal">
      <formula>1</formula>
    </cfRule>
  </conditionalFormatting>
  <conditionalFormatting sqref="P14">
    <cfRule type="cellIs" dxfId="954" priority="1099" operator="equal">
      <formula>1</formula>
    </cfRule>
  </conditionalFormatting>
  <conditionalFormatting sqref="P15">
    <cfRule type="cellIs" dxfId="953" priority="1098" operator="equal">
      <formula>1</formula>
    </cfRule>
  </conditionalFormatting>
  <conditionalFormatting sqref="R15">
    <cfRule type="cellIs" dxfId="952" priority="1097" operator="equal">
      <formula>1</formula>
    </cfRule>
  </conditionalFormatting>
  <conditionalFormatting sqref="S15">
    <cfRule type="cellIs" dxfId="951" priority="1096" operator="equal">
      <formula>1</formula>
    </cfRule>
  </conditionalFormatting>
  <conditionalFormatting sqref="T15">
    <cfRule type="cellIs" dxfId="950" priority="1095" operator="equal">
      <formula>1</formula>
    </cfRule>
  </conditionalFormatting>
  <conditionalFormatting sqref="AD15">
    <cfRule type="cellIs" dxfId="949" priority="1094" operator="equal">
      <formula>1</formula>
    </cfRule>
  </conditionalFormatting>
  <conditionalFormatting sqref="P16">
    <cfRule type="cellIs" dxfId="948" priority="1093" operator="equal">
      <formula>1</formula>
    </cfRule>
  </conditionalFormatting>
  <conditionalFormatting sqref="R16">
    <cfRule type="cellIs" dxfId="947" priority="1092" operator="equal">
      <formula>1</formula>
    </cfRule>
  </conditionalFormatting>
  <conditionalFormatting sqref="S16">
    <cfRule type="cellIs" dxfId="946" priority="1091" operator="equal">
      <formula>1</formula>
    </cfRule>
  </conditionalFormatting>
  <conditionalFormatting sqref="T16">
    <cfRule type="cellIs" dxfId="945" priority="1090" operator="equal">
      <formula>1</formula>
    </cfRule>
  </conditionalFormatting>
  <conditionalFormatting sqref="X16">
    <cfRule type="cellIs" dxfId="944" priority="1089" operator="equal">
      <formula>1</formula>
    </cfRule>
  </conditionalFormatting>
  <conditionalFormatting sqref="AD16">
    <cfRule type="cellIs" dxfId="943" priority="1088" operator="equal">
      <formula>1</formula>
    </cfRule>
  </conditionalFormatting>
  <conditionalFormatting sqref="AF16">
    <cfRule type="cellIs" dxfId="942" priority="1087" operator="equal">
      <formula>1</formula>
    </cfRule>
  </conditionalFormatting>
  <conditionalFormatting sqref="AF17">
    <cfRule type="cellIs" dxfId="941" priority="1086" operator="equal">
      <formula>1</formula>
    </cfRule>
  </conditionalFormatting>
  <conditionalFormatting sqref="R17">
    <cfRule type="cellIs" dxfId="940" priority="1085" operator="equal">
      <formula>1</formula>
    </cfRule>
  </conditionalFormatting>
  <conditionalFormatting sqref="T17">
    <cfRule type="cellIs" dxfId="939" priority="1084" operator="equal">
      <formula>1</formula>
    </cfRule>
  </conditionalFormatting>
  <conditionalFormatting sqref="AD17">
    <cfRule type="cellIs" dxfId="938" priority="1083" operator="equal">
      <formula>1</formula>
    </cfRule>
  </conditionalFormatting>
  <conditionalFormatting sqref="P17">
    <cfRule type="cellIs" dxfId="937" priority="1082" operator="equal">
      <formula>1</formula>
    </cfRule>
  </conditionalFormatting>
  <conditionalFormatting sqref="P19">
    <cfRule type="cellIs" dxfId="936" priority="1081" operator="equal">
      <formula>1</formula>
    </cfRule>
  </conditionalFormatting>
  <conditionalFormatting sqref="R19">
    <cfRule type="cellIs" dxfId="935" priority="1080" operator="equal">
      <formula>1</formula>
    </cfRule>
  </conditionalFormatting>
  <conditionalFormatting sqref="T19">
    <cfRule type="cellIs" dxfId="934" priority="1079" operator="equal">
      <formula>1</formula>
    </cfRule>
  </conditionalFormatting>
  <conditionalFormatting sqref="AD19">
    <cfRule type="cellIs" dxfId="933" priority="1078" operator="equal">
      <formula>1</formula>
    </cfRule>
  </conditionalFormatting>
  <conditionalFormatting sqref="P204">
    <cfRule type="cellIs" dxfId="932" priority="1077" operator="equal">
      <formula>1</formula>
    </cfRule>
  </conditionalFormatting>
  <conditionalFormatting sqref="Q204">
    <cfRule type="cellIs" dxfId="931" priority="1076" operator="equal">
      <formula>1</formula>
    </cfRule>
  </conditionalFormatting>
  <conditionalFormatting sqref="T204">
    <cfRule type="cellIs" dxfId="930" priority="1075" operator="equal">
      <formula>1</formula>
    </cfRule>
  </conditionalFormatting>
  <conditionalFormatting sqref="R204">
    <cfRule type="cellIs" dxfId="929" priority="1074" operator="equal">
      <formula>1</formula>
    </cfRule>
  </conditionalFormatting>
  <conditionalFormatting sqref="AD204">
    <cfRule type="cellIs" dxfId="928" priority="1073" operator="equal">
      <formula>1</formula>
    </cfRule>
  </conditionalFormatting>
  <conditionalFormatting sqref="AF204">
    <cfRule type="cellIs" dxfId="927" priority="1072" operator="equal">
      <formula>1</formula>
    </cfRule>
  </conditionalFormatting>
  <conditionalFormatting sqref="Q20">
    <cfRule type="cellIs" dxfId="926" priority="1071" operator="equal">
      <formula>1</formula>
    </cfRule>
  </conditionalFormatting>
  <conditionalFormatting sqref="R20">
    <cfRule type="cellIs" dxfId="925" priority="1070" operator="equal">
      <formula>1</formula>
    </cfRule>
  </conditionalFormatting>
  <conditionalFormatting sqref="AF20">
    <cfRule type="cellIs" dxfId="924" priority="1069" operator="equal">
      <formula>1</formula>
    </cfRule>
  </conditionalFormatting>
  <conditionalFormatting sqref="AD20">
    <cfRule type="cellIs" dxfId="923" priority="1068" operator="equal">
      <formula>1</formula>
    </cfRule>
  </conditionalFormatting>
  <conditionalFormatting sqref="S20">
    <cfRule type="cellIs" dxfId="922" priority="1067" operator="equal">
      <formula>1</formula>
    </cfRule>
  </conditionalFormatting>
  <conditionalFormatting sqref="P20">
    <cfRule type="cellIs" dxfId="921" priority="1066" operator="equal">
      <formula>1</formula>
    </cfRule>
  </conditionalFormatting>
  <conditionalFormatting sqref="T20">
    <cfRule type="cellIs" dxfId="920" priority="1065" operator="equal">
      <formula>1</formula>
    </cfRule>
  </conditionalFormatting>
  <conditionalFormatting sqref="R21">
    <cfRule type="cellIs" dxfId="919" priority="1064" operator="equal">
      <formula>1</formula>
    </cfRule>
  </conditionalFormatting>
  <conditionalFormatting sqref="X21">
    <cfRule type="cellIs" dxfId="918" priority="1063" operator="equal">
      <formula>1</formula>
    </cfRule>
  </conditionalFormatting>
  <conditionalFormatting sqref="P21">
    <cfRule type="cellIs" dxfId="917" priority="1062" operator="equal">
      <formula>1</formula>
    </cfRule>
  </conditionalFormatting>
  <conditionalFormatting sqref="AD21">
    <cfRule type="cellIs" dxfId="916" priority="1061" operator="equal">
      <formula>1</formula>
    </cfRule>
  </conditionalFormatting>
  <conditionalFormatting sqref="R22">
    <cfRule type="cellIs" dxfId="915" priority="1060" operator="equal">
      <formula>1</formula>
    </cfRule>
  </conditionalFormatting>
  <conditionalFormatting sqref="T22">
    <cfRule type="cellIs" dxfId="914" priority="1059" operator="equal">
      <formula>1</formula>
    </cfRule>
  </conditionalFormatting>
  <conditionalFormatting sqref="X22">
    <cfRule type="cellIs" dxfId="913" priority="1058" operator="equal">
      <formula>1</formula>
    </cfRule>
  </conditionalFormatting>
  <conditionalFormatting sqref="AD22">
    <cfRule type="cellIs" dxfId="912" priority="1057" operator="equal">
      <formula>1</formula>
    </cfRule>
  </conditionalFormatting>
  <conditionalFormatting sqref="R23">
    <cfRule type="cellIs" dxfId="911" priority="1056" operator="equal">
      <formula>1</formula>
    </cfRule>
  </conditionalFormatting>
  <conditionalFormatting sqref="AD23">
    <cfRule type="cellIs" dxfId="910" priority="1055" operator="equal">
      <formula>1</formula>
    </cfRule>
  </conditionalFormatting>
  <conditionalFormatting sqref="R24">
    <cfRule type="cellIs" dxfId="909" priority="1054" operator="equal">
      <formula>1</formula>
    </cfRule>
  </conditionalFormatting>
  <conditionalFormatting sqref="AF24">
    <cfRule type="cellIs" dxfId="908" priority="1053" operator="equal">
      <formula>1</formula>
    </cfRule>
  </conditionalFormatting>
  <conditionalFormatting sqref="S24">
    <cfRule type="cellIs" dxfId="907" priority="1052" operator="equal">
      <formula>1</formula>
    </cfRule>
  </conditionalFormatting>
  <conditionalFormatting sqref="T24">
    <cfRule type="cellIs" dxfId="906" priority="1051" operator="equal">
      <formula>1</formula>
    </cfRule>
  </conditionalFormatting>
  <conditionalFormatting sqref="X24">
    <cfRule type="cellIs" dxfId="905" priority="1050" operator="equal">
      <formula>1</formula>
    </cfRule>
  </conditionalFormatting>
  <conditionalFormatting sqref="AD24">
    <cfRule type="cellIs" dxfId="904" priority="1049" operator="equal">
      <formula>1</formula>
    </cfRule>
  </conditionalFormatting>
  <conditionalFormatting sqref="Q25">
    <cfRule type="cellIs" dxfId="903" priority="1048" operator="equal">
      <formula>1</formula>
    </cfRule>
  </conditionalFormatting>
  <conditionalFormatting sqref="R25">
    <cfRule type="cellIs" dxfId="902" priority="1047" operator="equal">
      <formula>1</formula>
    </cfRule>
  </conditionalFormatting>
  <conditionalFormatting sqref="AF25">
    <cfRule type="cellIs" dxfId="901" priority="1046" operator="equal">
      <formula>1</formula>
    </cfRule>
  </conditionalFormatting>
  <conditionalFormatting sqref="S25">
    <cfRule type="cellIs" dxfId="900" priority="1045" operator="equal">
      <formula>1</formula>
    </cfRule>
  </conditionalFormatting>
  <conditionalFormatting sqref="T25">
    <cfRule type="cellIs" dxfId="899" priority="1044" operator="equal">
      <formula>1</formula>
    </cfRule>
  </conditionalFormatting>
  <conditionalFormatting sqref="X25">
    <cfRule type="cellIs" dxfId="898" priority="1043" operator="equal">
      <formula>1</formula>
    </cfRule>
  </conditionalFormatting>
  <conditionalFormatting sqref="AD25">
    <cfRule type="cellIs" dxfId="897" priority="1042" operator="equal">
      <formula>1</formula>
    </cfRule>
  </conditionalFormatting>
  <conditionalFormatting sqref="Q26">
    <cfRule type="cellIs" dxfId="896" priority="1041" operator="equal">
      <formula>1</formula>
    </cfRule>
  </conditionalFormatting>
  <conditionalFormatting sqref="R26">
    <cfRule type="cellIs" dxfId="895" priority="1040" operator="equal">
      <formula>1</formula>
    </cfRule>
  </conditionalFormatting>
  <conditionalFormatting sqref="S26">
    <cfRule type="cellIs" dxfId="894" priority="1039" operator="equal">
      <formula>1</formula>
    </cfRule>
  </conditionalFormatting>
  <conditionalFormatting sqref="AD26">
    <cfRule type="cellIs" dxfId="893" priority="1038" operator="equal">
      <formula>1</formula>
    </cfRule>
  </conditionalFormatting>
  <conditionalFormatting sqref="Q27">
    <cfRule type="cellIs" dxfId="892" priority="1037" operator="equal">
      <formula>1</formula>
    </cfRule>
  </conditionalFormatting>
  <conditionalFormatting sqref="R27">
    <cfRule type="cellIs" dxfId="891" priority="1036" operator="equal">
      <formula>1</formula>
    </cfRule>
  </conditionalFormatting>
  <conditionalFormatting sqref="AF27">
    <cfRule type="cellIs" dxfId="890" priority="1035" operator="equal">
      <formula>1</formula>
    </cfRule>
  </conditionalFormatting>
  <conditionalFormatting sqref="S27">
    <cfRule type="cellIs" dxfId="889" priority="1034" operator="equal">
      <formula>1</formula>
    </cfRule>
  </conditionalFormatting>
  <conditionalFormatting sqref="T27">
    <cfRule type="cellIs" dxfId="888" priority="1033" operator="equal">
      <formula>1</formula>
    </cfRule>
  </conditionalFormatting>
  <conditionalFormatting sqref="X27">
    <cfRule type="cellIs" dxfId="887" priority="1032" operator="equal">
      <formula>1</formula>
    </cfRule>
  </conditionalFormatting>
  <conditionalFormatting sqref="AD27">
    <cfRule type="cellIs" dxfId="886" priority="1031" operator="equal">
      <formula>1</formula>
    </cfRule>
  </conditionalFormatting>
  <conditionalFormatting sqref="R28">
    <cfRule type="cellIs" dxfId="885" priority="1030" operator="equal">
      <formula>1</formula>
    </cfRule>
  </conditionalFormatting>
  <conditionalFormatting sqref="T28">
    <cfRule type="cellIs" dxfId="884" priority="1029" operator="equal">
      <formula>1</formula>
    </cfRule>
  </conditionalFormatting>
  <conditionalFormatting sqref="AD28">
    <cfRule type="cellIs" dxfId="883" priority="1028" operator="equal">
      <formula>1</formula>
    </cfRule>
  </conditionalFormatting>
  <conditionalFormatting sqref="AF29">
    <cfRule type="cellIs" dxfId="882" priority="1027" operator="equal">
      <formula>1</formula>
    </cfRule>
  </conditionalFormatting>
  <conditionalFormatting sqref="Q29">
    <cfRule type="cellIs" dxfId="881" priority="1026" operator="equal">
      <formula>1</formula>
    </cfRule>
  </conditionalFormatting>
  <conditionalFormatting sqref="R29">
    <cfRule type="cellIs" dxfId="880" priority="1025" operator="equal">
      <formula>1</formula>
    </cfRule>
  </conditionalFormatting>
  <conditionalFormatting sqref="S29">
    <cfRule type="cellIs" dxfId="879" priority="1024" operator="equal">
      <formula>1</formula>
    </cfRule>
  </conditionalFormatting>
  <conditionalFormatting sqref="T29">
    <cfRule type="cellIs" dxfId="878" priority="1023" operator="equal">
      <formula>1</formula>
    </cfRule>
  </conditionalFormatting>
  <conditionalFormatting sqref="X29">
    <cfRule type="cellIs" dxfId="877" priority="1022" operator="equal">
      <formula>1</formula>
    </cfRule>
  </conditionalFormatting>
  <conditionalFormatting sqref="AD29">
    <cfRule type="cellIs" dxfId="876" priority="1021" operator="equal">
      <formula>1</formula>
    </cfRule>
  </conditionalFormatting>
  <conditionalFormatting sqref="Q30">
    <cfRule type="cellIs" dxfId="875" priority="1020" operator="equal">
      <formula>1</formula>
    </cfRule>
  </conditionalFormatting>
  <conditionalFormatting sqref="R30">
    <cfRule type="cellIs" dxfId="874" priority="1019" operator="equal">
      <formula>1</formula>
    </cfRule>
  </conditionalFormatting>
  <conditionalFormatting sqref="T30">
    <cfRule type="cellIs" dxfId="873" priority="1018" operator="equal">
      <formula>1</formula>
    </cfRule>
  </conditionalFormatting>
  <conditionalFormatting sqref="AD30">
    <cfRule type="cellIs" dxfId="872" priority="1017" operator="equal">
      <formula>1</formula>
    </cfRule>
  </conditionalFormatting>
  <conditionalFormatting sqref="Q31">
    <cfRule type="cellIs" dxfId="871" priority="1016" operator="equal">
      <formula>1</formula>
    </cfRule>
  </conditionalFormatting>
  <conditionalFormatting sqref="R31">
    <cfRule type="cellIs" dxfId="870" priority="1015" operator="equal">
      <formula>1</formula>
    </cfRule>
  </conditionalFormatting>
  <conditionalFormatting sqref="S31">
    <cfRule type="cellIs" dxfId="869" priority="1014" operator="equal">
      <formula>1</formula>
    </cfRule>
  </conditionalFormatting>
  <conditionalFormatting sqref="T31">
    <cfRule type="cellIs" dxfId="868" priority="1013" operator="equal">
      <formula>1</formula>
    </cfRule>
  </conditionalFormatting>
  <conditionalFormatting sqref="X31">
    <cfRule type="cellIs" dxfId="867" priority="1012" operator="equal">
      <formula>1</formula>
    </cfRule>
  </conditionalFormatting>
  <conditionalFormatting sqref="AD31">
    <cfRule type="cellIs" dxfId="866" priority="1011" operator="equal">
      <formula>1</formula>
    </cfRule>
  </conditionalFormatting>
  <conditionalFormatting sqref="P281:P284 S281:AC284 AG281:AH284">
    <cfRule type="cellIs" dxfId="865" priority="1008" operator="equal">
      <formula>1</formula>
    </cfRule>
  </conditionalFormatting>
  <conditionalFormatting sqref="P289:P292 AG289:AH292 S289:AC292">
    <cfRule type="cellIs" dxfId="864" priority="1001" operator="equal">
      <formula>1</formula>
    </cfRule>
  </conditionalFormatting>
  <conditionalFormatting sqref="P293 S293:AC293 AG293:AH293">
    <cfRule type="cellIs" dxfId="863" priority="992" operator="equal">
      <formula>1</formula>
    </cfRule>
  </conditionalFormatting>
  <conditionalFormatting sqref="AL293">
    <cfRule type="cellIs" dxfId="862" priority="990" operator="equal">
      <formula>"Vigente"</formula>
    </cfRule>
    <cfRule type="containsText" dxfId="861" priority="991" operator="containsText" text="Vencido">
      <formula>NOT(ISERROR(SEARCH("Vencido",AL293)))</formula>
    </cfRule>
  </conditionalFormatting>
  <conditionalFormatting sqref="P216:P229 AG216:AH229 AG231:AH231 S216:AC218 S222:W222 Y222:AC222 P231">
    <cfRule type="cellIs" dxfId="860" priority="987" operator="equal">
      <formula>1</formula>
    </cfRule>
  </conditionalFormatting>
  <conditionalFormatting sqref="AG230:AH230 P230">
    <cfRule type="cellIs" dxfId="859" priority="986" operator="equal">
      <formula>1</formula>
    </cfRule>
  </conditionalFormatting>
  <conditionalFormatting sqref="S219:AC219">
    <cfRule type="cellIs" dxfId="858" priority="985" operator="equal">
      <formula>1</formula>
    </cfRule>
  </conditionalFormatting>
  <conditionalFormatting sqref="S220:AC220">
    <cfRule type="cellIs" dxfId="857" priority="984" operator="equal">
      <formula>1</formula>
    </cfRule>
  </conditionalFormatting>
  <conditionalFormatting sqref="S221:AC221 X222">
    <cfRule type="cellIs" dxfId="856" priority="983" operator="equal">
      <formula>1</formula>
    </cfRule>
  </conditionalFormatting>
  <conditionalFormatting sqref="S223:AC223">
    <cfRule type="cellIs" dxfId="855" priority="982" operator="equal">
      <formula>1</formula>
    </cfRule>
  </conditionalFormatting>
  <conditionalFormatting sqref="S224:AC224">
    <cfRule type="cellIs" dxfId="854" priority="981" operator="equal">
      <formula>1</formula>
    </cfRule>
  </conditionalFormatting>
  <conditionalFormatting sqref="S225:AC225">
    <cfRule type="cellIs" dxfId="853" priority="980" operator="equal">
      <formula>1</formula>
    </cfRule>
  </conditionalFormatting>
  <conditionalFormatting sqref="S226:AC226">
    <cfRule type="cellIs" dxfId="852" priority="979" operator="equal">
      <formula>1</formula>
    </cfRule>
  </conditionalFormatting>
  <conditionalFormatting sqref="S227:AC227">
    <cfRule type="cellIs" dxfId="851" priority="978" operator="equal">
      <formula>1</formula>
    </cfRule>
  </conditionalFormatting>
  <conditionalFormatting sqref="S228:AC228">
    <cfRule type="cellIs" dxfId="850" priority="977" operator="equal">
      <formula>1</formula>
    </cfRule>
  </conditionalFormatting>
  <conditionalFormatting sqref="S229:AC229">
    <cfRule type="cellIs" dxfId="849" priority="976" operator="equal">
      <formula>1</formula>
    </cfRule>
  </conditionalFormatting>
  <conditionalFormatting sqref="S230:W230 Y230:AC230">
    <cfRule type="cellIs" dxfId="848" priority="974" operator="equal">
      <formula>1</formula>
    </cfRule>
  </conditionalFormatting>
  <conditionalFormatting sqref="X230">
    <cfRule type="cellIs" dxfId="847" priority="973" operator="equal">
      <formula>1</formula>
    </cfRule>
  </conditionalFormatting>
  <conditionalFormatting sqref="S231:W231 Y231:AC231">
    <cfRule type="cellIs" dxfId="846" priority="972" operator="equal">
      <formula>1</formula>
    </cfRule>
  </conditionalFormatting>
  <conditionalFormatting sqref="X231">
    <cfRule type="cellIs" dxfId="845" priority="971" operator="equal">
      <formula>1</formula>
    </cfRule>
  </conditionalFormatting>
  <conditionalFormatting sqref="P294:P300 S298:AC298 AG294:AH300 S299:S300 Y299:AC300 S294:S297 Y294:AC297">
    <cfRule type="cellIs" dxfId="844" priority="966" operator="equal">
      <formula>1</formula>
    </cfRule>
  </conditionalFormatting>
  <conditionalFormatting sqref="AL294:AL304">
    <cfRule type="cellIs" dxfId="843" priority="964" operator="equal">
      <formula>"Vigente"</formula>
    </cfRule>
    <cfRule type="containsText" dxfId="842" priority="965" operator="containsText" text="Vencido">
      <formula>NOT(ISERROR(SEARCH("Vencido",AL294)))</formula>
    </cfRule>
  </conditionalFormatting>
  <conditionalFormatting sqref="O305:O306">
    <cfRule type="cellIs" dxfId="841" priority="958" operator="equal">
      <formula>"Vigente"</formula>
    </cfRule>
    <cfRule type="containsText" dxfId="840" priority="959" operator="containsText" text="Vencido">
      <formula>NOT(ISERROR(SEARCH("Vencido",O305)))</formula>
    </cfRule>
  </conditionalFormatting>
  <conditionalFormatting sqref="P305:P306 S305:AC306 AG305:AH306">
    <cfRule type="cellIs" dxfId="839" priority="957" operator="equal">
      <formula>1</formula>
    </cfRule>
  </conditionalFormatting>
  <conditionalFormatting sqref="AK305:AL306 AI305:AI306">
    <cfRule type="cellIs" dxfId="838" priority="955" operator="equal">
      <formula>"Vigente"</formula>
    </cfRule>
    <cfRule type="containsText" dxfId="837" priority="956" operator="containsText" text="Vencido">
      <formula>NOT(ISERROR(SEARCH("Vencido",AI305)))</formula>
    </cfRule>
  </conditionalFormatting>
  <conditionalFormatting sqref="AN305:AN306">
    <cfRule type="containsText" dxfId="836" priority="953" operator="containsText" text="NO PERMITIR ACCESO">
      <formula>NOT(ISERROR(SEARCH("NO PERMITIR ACCESO",AN305)))</formula>
    </cfRule>
    <cfRule type="containsText" dxfId="835" priority="954" operator="containsText" text="ACCESO">
      <formula>NOT(ISERROR(SEARCH("ACCESO",AN305)))</formula>
    </cfRule>
  </conditionalFormatting>
  <conditionalFormatting sqref="P308:AD308 P310:AD311 AF310:AH311 AF308:AH308">
    <cfRule type="cellIs" dxfId="834" priority="943" operator="equal">
      <formula>1</formula>
    </cfRule>
  </conditionalFormatting>
  <conditionalFormatting sqref="P307:AD307 AF307:AH307">
    <cfRule type="cellIs" dxfId="833" priority="940" operator="equal">
      <formula>1</formula>
    </cfRule>
  </conditionalFormatting>
  <conditionalFormatting sqref="P309:AD309 AF309:AH309">
    <cfRule type="cellIs" dxfId="832" priority="939" operator="equal">
      <formula>1</formula>
    </cfRule>
  </conditionalFormatting>
  <conditionalFormatting sqref="AL194:AL198">
    <cfRule type="cellIs" dxfId="831" priority="929" operator="equal">
      <formula>"Vigente"</formula>
    </cfRule>
    <cfRule type="containsText" dxfId="830" priority="930" operator="containsText" text="Vencido">
      <formula>NOT(ISERROR(SEARCH("Vencido",AL194)))</formula>
    </cfRule>
  </conditionalFormatting>
  <conditionalFormatting sqref="P194:AD198 AF194:AH198">
    <cfRule type="cellIs" dxfId="829" priority="928" operator="equal">
      <formula>1</formula>
    </cfRule>
  </conditionalFormatting>
  <conditionalFormatting sqref="AL199:AL200">
    <cfRule type="cellIs" dxfId="828" priority="924" operator="equal">
      <formula>"Vigente"</formula>
    </cfRule>
    <cfRule type="containsText" dxfId="827" priority="925" operator="containsText" text="Vencido">
      <formula>NOT(ISERROR(SEARCH("Vencido",AL199)))</formula>
    </cfRule>
  </conditionalFormatting>
  <conditionalFormatting sqref="P199:AD200 AF199:AH200">
    <cfRule type="cellIs" dxfId="826" priority="923" operator="equal">
      <formula>1</formula>
    </cfRule>
  </conditionalFormatting>
  <conditionalFormatting sqref="O322:O328 O335">
    <cfRule type="cellIs" dxfId="825" priority="917" operator="equal">
      <formula>"Vigente"</formula>
    </cfRule>
    <cfRule type="containsText" dxfId="824" priority="918" operator="containsText" text="Vencido">
      <formula>NOT(ISERROR(SEARCH("Vencido",O322)))</formula>
    </cfRule>
  </conditionalFormatting>
  <conditionalFormatting sqref="AG322:AH328 P322:P328 S322:AC328 S335:AC335 P335 AG335:AH335">
    <cfRule type="cellIs" dxfId="823" priority="916" operator="equal">
      <formula>1</formula>
    </cfRule>
  </conditionalFormatting>
  <conditionalFormatting sqref="AI322:AI328 AK322:AL328 AK335:AL335 AI335">
    <cfRule type="cellIs" dxfId="822" priority="914" operator="equal">
      <formula>"Vigente"</formula>
    </cfRule>
    <cfRule type="containsText" dxfId="821" priority="915" operator="containsText" text="Vencido">
      <formula>NOT(ISERROR(SEARCH("Vencido",AI322)))</formula>
    </cfRule>
  </conditionalFormatting>
  <conditionalFormatting sqref="AN322:AN328 AN335">
    <cfRule type="containsText" dxfId="820" priority="912" operator="containsText" text="NO PERMITIR ACCESO">
      <formula>NOT(ISERROR(SEARCH("NO PERMITIR ACCESO",AN322)))</formula>
    </cfRule>
    <cfRule type="containsText" dxfId="819" priority="913" operator="containsText" text="ACCESO">
      <formula>NOT(ISERROR(SEARCH("ACCESO",AN322)))</formula>
    </cfRule>
  </conditionalFormatting>
  <conditionalFormatting sqref="O336:O341">
    <cfRule type="cellIs" dxfId="818" priority="908" operator="equal">
      <formula>"Vigente"</formula>
    </cfRule>
    <cfRule type="containsText" dxfId="817" priority="909" operator="containsText" text="Vencido">
      <formula>NOT(ISERROR(SEARCH("Vencido",O336)))</formula>
    </cfRule>
  </conditionalFormatting>
  <conditionalFormatting sqref="P336:P341 AG336:AH341 S336:AC341">
    <cfRule type="cellIs" dxfId="816" priority="907" operator="equal">
      <formula>1</formula>
    </cfRule>
  </conditionalFormatting>
  <conditionalFormatting sqref="AI336:AI341 AK336:AL341 AL342">
    <cfRule type="cellIs" dxfId="815" priority="905" operator="equal">
      <formula>"Vigente"</formula>
    </cfRule>
    <cfRule type="containsText" dxfId="814" priority="906" operator="containsText" text="Vencido">
      <formula>NOT(ISERROR(SEARCH("Vencido",AI336)))</formula>
    </cfRule>
  </conditionalFormatting>
  <conditionalFormatting sqref="AN336:AN341">
    <cfRule type="containsText" dxfId="813" priority="903" operator="containsText" text="NO PERMITIR ACCESO">
      <formula>NOT(ISERROR(SEARCH("NO PERMITIR ACCESO",AN336)))</formula>
    </cfRule>
    <cfRule type="containsText" dxfId="812" priority="904" operator="containsText" text="ACCESO">
      <formula>NOT(ISERROR(SEARCH("ACCESO",AN336)))</formula>
    </cfRule>
  </conditionalFormatting>
  <conditionalFormatting sqref="J336:J341">
    <cfRule type="containsText" dxfId="811" priority="899" stopIfTrue="1" operator="containsText" text="No aprobado">
      <formula>NOT(ISERROR(SEARCH("No aprobado",J336)))</formula>
    </cfRule>
    <cfRule type="containsText" dxfId="810" priority="900" operator="containsText" text="Aprobado">
      <formula>NOT(ISERROR(SEARCH("Aprobado",J336)))</formula>
    </cfRule>
  </conditionalFormatting>
  <conditionalFormatting sqref="J336:J341">
    <cfRule type="containsText" dxfId="809" priority="901" operator="containsText" text="vencido">
      <formula>NOT(ISERROR(SEARCH("vencido",J336)))</formula>
    </cfRule>
    <cfRule type="containsText" dxfId="808" priority="902" operator="containsText" text="Vigente">
      <formula>NOT(ISERROR(SEARCH("Vigente",J336)))</formula>
    </cfRule>
  </conditionalFormatting>
  <conditionalFormatting sqref="J336:J341">
    <cfRule type="containsText" dxfId="807" priority="897" operator="containsText" text="No hay DC3 y/o Actualizar">
      <formula>NOT(ISERROR(SEARCH("No hay DC3 y/o Actualizar",J336)))</formula>
    </cfRule>
    <cfRule type="containsText" dxfId="806" priority="898" operator="containsText" text="entregada">
      <formula>NOT(ISERROR(SEARCH("entregada",J336)))</formula>
    </cfRule>
  </conditionalFormatting>
  <conditionalFormatting sqref="J336:J341">
    <cfRule type="containsText" dxfId="805" priority="893" stopIfTrue="1" operator="containsText" text="No aprobado">
      <formula>NOT(ISERROR(SEARCH("No aprobado",J336)))</formula>
    </cfRule>
    <cfRule type="containsText" dxfId="804" priority="894" operator="containsText" text="Aprobado">
      <formula>NOT(ISERROR(SEARCH("Aprobado",J336)))</formula>
    </cfRule>
  </conditionalFormatting>
  <conditionalFormatting sqref="J336:J341">
    <cfRule type="containsText" dxfId="803" priority="895" operator="containsText" text="vencido">
      <formula>NOT(ISERROR(SEARCH("vencido",J336)))</formula>
    </cfRule>
    <cfRule type="containsText" dxfId="802" priority="896" operator="containsText" text="Vigente">
      <formula>NOT(ISERROR(SEARCH("Vigente",J336)))</formula>
    </cfRule>
  </conditionalFormatting>
  <conditionalFormatting sqref="J336:J341">
    <cfRule type="containsText" dxfId="801" priority="891" operator="containsText" text="No hay DC3 y/o Actualizar">
      <formula>NOT(ISERROR(SEARCH("No hay DC3 y/o Actualizar",J336)))</formula>
    </cfRule>
    <cfRule type="containsText" dxfId="800" priority="892" operator="containsText" text="entregada">
      <formula>NOT(ISERROR(SEARCH("entregada",J336)))</formula>
    </cfRule>
  </conditionalFormatting>
  <conditionalFormatting sqref="J337:J341">
    <cfRule type="containsText" dxfId="799" priority="887" stopIfTrue="1" operator="containsText" text="No aprobado">
      <formula>NOT(ISERROR(SEARCH("No aprobado",J337)))</formula>
    </cfRule>
    <cfRule type="containsText" dxfId="798" priority="888" operator="containsText" text="Aprobado">
      <formula>NOT(ISERROR(SEARCH("Aprobado",J337)))</formula>
    </cfRule>
  </conditionalFormatting>
  <conditionalFormatting sqref="J337:J341">
    <cfRule type="containsText" dxfId="797" priority="889" operator="containsText" text="vencido">
      <formula>NOT(ISERROR(SEARCH("vencido",J337)))</formula>
    </cfRule>
    <cfRule type="containsText" dxfId="796" priority="890" operator="containsText" text="Vigente">
      <formula>NOT(ISERROR(SEARCH("Vigente",J337)))</formula>
    </cfRule>
  </conditionalFormatting>
  <conditionalFormatting sqref="J337:J341">
    <cfRule type="containsText" dxfId="795" priority="885" operator="containsText" text="No hay DC3 y/o Actualizar">
      <formula>NOT(ISERROR(SEARCH("No hay DC3 y/o Actualizar",J337)))</formula>
    </cfRule>
    <cfRule type="containsText" dxfId="794" priority="886" operator="containsText" text="entregada">
      <formula>NOT(ISERROR(SEARCH("entregada",J337)))</formula>
    </cfRule>
  </conditionalFormatting>
  <conditionalFormatting sqref="P117:AD143 P146:AD159 AF146:AH159 AF117:AH143">
    <cfRule type="cellIs" dxfId="793" priority="884" operator="equal">
      <formula>1</formula>
    </cfRule>
  </conditionalFormatting>
  <conditionalFormatting sqref="P141 S141 U141:W141 Y141:AA141 AC141 AG141:AH141">
    <cfRule type="cellIs" dxfId="792" priority="883" operator="equal">
      <formula>1</formula>
    </cfRule>
  </conditionalFormatting>
  <conditionalFormatting sqref="Q141">
    <cfRule type="cellIs" dxfId="791" priority="882" operator="equal">
      <formula>1</formula>
    </cfRule>
  </conditionalFormatting>
  <conditionalFormatting sqref="R141">
    <cfRule type="cellIs" dxfId="790" priority="881" operator="equal">
      <formula>1</formula>
    </cfRule>
  </conditionalFormatting>
  <conditionalFormatting sqref="T141">
    <cfRule type="cellIs" dxfId="789" priority="880" operator="equal">
      <formula>1</formula>
    </cfRule>
  </conditionalFormatting>
  <conditionalFormatting sqref="X141">
    <cfRule type="cellIs" dxfId="788" priority="879" operator="equal">
      <formula>1</formula>
    </cfRule>
  </conditionalFormatting>
  <conditionalFormatting sqref="AB141">
    <cfRule type="cellIs" dxfId="787" priority="878" operator="equal">
      <formula>1</formula>
    </cfRule>
  </conditionalFormatting>
  <conditionalFormatting sqref="AD141">
    <cfRule type="cellIs" dxfId="786" priority="877" operator="equal">
      <formula>1</formula>
    </cfRule>
  </conditionalFormatting>
  <conditionalFormatting sqref="AF141">
    <cfRule type="cellIs" dxfId="785" priority="876" operator="equal">
      <formula>1</formula>
    </cfRule>
  </conditionalFormatting>
  <conditionalFormatting sqref="P122:AD122 AF122:AH122">
    <cfRule type="cellIs" dxfId="784" priority="875" operator="equal">
      <formula>1</formula>
    </cfRule>
  </conditionalFormatting>
  <conditionalFormatting sqref="Q123:R123">
    <cfRule type="cellIs" dxfId="783" priority="874" operator="equal">
      <formula>1</formula>
    </cfRule>
  </conditionalFormatting>
  <conditionalFormatting sqref="Q146">
    <cfRule type="cellIs" dxfId="782" priority="873" operator="equal">
      <formula>1</formula>
    </cfRule>
  </conditionalFormatting>
  <conditionalFormatting sqref="R146">
    <cfRule type="cellIs" dxfId="781" priority="872" operator="equal">
      <formula>1</formula>
    </cfRule>
  </conditionalFormatting>
  <conditionalFormatting sqref="T146">
    <cfRule type="cellIs" dxfId="780" priority="871" operator="equal">
      <formula>1</formula>
    </cfRule>
  </conditionalFormatting>
  <conditionalFormatting sqref="AD146">
    <cfRule type="cellIs" dxfId="779" priority="870" operator="equal">
      <formula>1</formula>
    </cfRule>
  </conditionalFormatting>
  <conditionalFormatting sqref="AD149">
    <cfRule type="cellIs" dxfId="778" priority="869" operator="equal">
      <formula>1</formula>
    </cfRule>
  </conditionalFormatting>
  <conditionalFormatting sqref="Q149">
    <cfRule type="cellIs" dxfId="777" priority="868" operator="equal">
      <formula>1</formula>
    </cfRule>
  </conditionalFormatting>
  <conditionalFormatting sqref="R149">
    <cfRule type="cellIs" dxfId="776" priority="867" operator="equal">
      <formula>1</formula>
    </cfRule>
  </conditionalFormatting>
  <conditionalFormatting sqref="T150">
    <cfRule type="cellIs" dxfId="775" priority="866" operator="equal">
      <formula>1</formula>
    </cfRule>
  </conditionalFormatting>
  <conditionalFormatting sqref="Q150">
    <cfRule type="cellIs" dxfId="774" priority="865" operator="equal">
      <formula>1</formula>
    </cfRule>
  </conditionalFormatting>
  <conditionalFormatting sqref="R150">
    <cfRule type="cellIs" dxfId="773" priority="864" operator="equal">
      <formula>1</formula>
    </cfRule>
  </conditionalFormatting>
  <conditionalFormatting sqref="Q151">
    <cfRule type="cellIs" dxfId="772" priority="863" operator="equal">
      <formula>1</formula>
    </cfRule>
  </conditionalFormatting>
  <conditionalFormatting sqref="R151">
    <cfRule type="cellIs" dxfId="771" priority="862" operator="equal">
      <formula>1</formula>
    </cfRule>
  </conditionalFormatting>
  <conditionalFormatting sqref="T151">
    <cfRule type="cellIs" dxfId="770" priority="861" operator="equal">
      <formula>1</formula>
    </cfRule>
  </conditionalFormatting>
  <conditionalFormatting sqref="AD151">
    <cfRule type="cellIs" dxfId="769" priority="860" operator="equal">
      <formula>1</formula>
    </cfRule>
  </conditionalFormatting>
  <conditionalFormatting sqref="T152">
    <cfRule type="cellIs" dxfId="768" priority="859" operator="equal">
      <formula>1</formula>
    </cfRule>
  </conditionalFormatting>
  <conditionalFormatting sqref="Q154">
    <cfRule type="cellIs" dxfId="767" priority="858" operator="equal">
      <formula>1</formula>
    </cfRule>
  </conditionalFormatting>
  <conditionalFormatting sqref="R154">
    <cfRule type="cellIs" dxfId="766" priority="857" operator="equal">
      <formula>1</formula>
    </cfRule>
  </conditionalFormatting>
  <conditionalFormatting sqref="T154">
    <cfRule type="cellIs" dxfId="765" priority="856" operator="equal">
      <formula>1</formula>
    </cfRule>
  </conditionalFormatting>
  <conditionalFormatting sqref="AD154">
    <cfRule type="cellIs" dxfId="764" priority="855" operator="equal">
      <formula>1</formula>
    </cfRule>
  </conditionalFormatting>
  <conditionalFormatting sqref="T155">
    <cfRule type="cellIs" dxfId="763" priority="854" operator="equal">
      <formula>1</formula>
    </cfRule>
  </conditionalFormatting>
  <conditionalFormatting sqref="T156">
    <cfRule type="cellIs" dxfId="762" priority="853" operator="equal">
      <formula>1</formula>
    </cfRule>
  </conditionalFormatting>
  <conditionalFormatting sqref="O342">
    <cfRule type="cellIs" dxfId="761" priority="849" operator="equal">
      <formula>"Vigente"</formula>
    </cfRule>
    <cfRule type="containsText" dxfId="760" priority="850" operator="containsText" text="Vencido">
      <formula>NOT(ISERROR(SEARCH("Vencido",O342)))</formula>
    </cfRule>
  </conditionalFormatting>
  <conditionalFormatting sqref="P342 S342:AC342 AG342:AH342">
    <cfRule type="cellIs" dxfId="759" priority="848" operator="equal">
      <formula>1</formula>
    </cfRule>
  </conditionalFormatting>
  <conditionalFormatting sqref="AK342 AI342">
    <cfRule type="cellIs" dxfId="758" priority="846" operator="equal">
      <formula>"Vigente"</formula>
    </cfRule>
    <cfRule type="containsText" dxfId="757" priority="847" operator="containsText" text="Vencido">
      <formula>NOT(ISERROR(SEARCH("Vencido",AI342)))</formula>
    </cfRule>
  </conditionalFormatting>
  <conditionalFormatting sqref="AN342">
    <cfRule type="containsText" dxfId="756" priority="844" operator="containsText" text="NO PERMITIR ACCESO">
      <formula>NOT(ISERROR(SEARCH("NO PERMITIR ACCESO",AN342)))</formula>
    </cfRule>
    <cfRule type="containsText" dxfId="755" priority="845" operator="containsText" text="ACCESO">
      <formula>NOT(ISERROR(SEARCH("ACCESO",AN342)))</formula>
    </cfRule>
  </conditionalFormatting>
  <conditionalFormatting sqref="AF342">
    <cfRule type="cellIs" dxfId="754" priority="843" operator="equal">
      <formula>1</formula>
    </cfRule>
  </conditionalFormatting>
  <conditionalFormatting sqref="O312:O315 AI312:AI315 AK312:AL315">
    <cfRule type="cellIs" dxfId="753" priority="841" operator="equal">
      <formula>"Vigente"</formula>
    </cfRule>
    <cfRule type="containsText" dxfId="752" priority="842" operator="containsText" text="Vencido">
      <formula>NOT(ISERROR(SEARCH("Vencido",O312)))</formula>
    </cfRule>
  </conditionalFormatting>
  <conditionalFormatting sqref="P312:P315 S312:AC315 AG312:AH315">
    <cfRule type="cellIs" dxfId="751" priority="840" operator="equal">
      <formula>1</formula>
    </cfRule>
  </conditionalFormatting>
  <conditionalFormatting sqref="AI238:AI240 O238:O240 AK238:AL240">
    <cfRule type="cellIs" dxfId="750" priority="836" operator="equal">
      <formula>"Vigente"</formula>
    </cfRule>
    <cfRule type="containsText" dxfId="749" priority="837" operator="containsText" text="Vencido">
      <formula>NOT(ISERROR(SEARCH("Vencido",O238)))</formula>
    </cfRule>
  </conditionalFormatting>
  <conditionalFormatting sqref="AG238:AH240 P238:AD240">
    <cfRule type="cellIs" dxfId="748" priority="835" operator="equal">
      <formula>1</formula>
    </cfRule>
  </conditionalFormatting>
  <conditionalFormatting sqref="AB238:AB240">
    <cfRule type="expression" dxfId="747" priority="834">
      <formula>#REF!+365&gt;365</formula>
    </cfRule>
  </conditionalFormatting>
  <conditionalFormatting sqref="AN238:AN240">
    <cfRule type="containsText" dxfId="746" priority="832" operator="containsText" text="NO PERMITIR ACCESO">
      <formula>NOT(ISERROR(SEARCH("NO PERMITIR ACCESO",AN238)))</formula>
    </cfRule>
    <cfRule type="containsText" dxfId="745" priority="833" operator="containsText" text="ACCESO">
      <formula>NOT(ISERROR(SEARCH("ACCESO",AN238)))</formula>
    </cfRule>
  </conditionalFormatting>
  <conditionalFormatting sqref="AF238:AF240">
    <cfRule type="cellIs" dxfId="744" priority="829" operator="equal">
      <formula>1</formula>
    </cfRule>
  </conditionalFormatting>
  <conditionalFormatting sqref="O32 AK32">
    <cfRule type="cellIs" dxfId="743" priority="827" operator="equal">
      <formula>"Vigente"</formula>
    </cfRule>
    <cfRule type="containsText" dxfId="742" priority="828" operator="containsText" text="Vencido">
      <formula>NOT(ISERROR(SEARCH("Vencido",O32)))</formula>
    </cfRule>
  </conditionalFormatting>
  <conditionalFormatting sqref="AL32">
    <cfRule type="cellIs" dxfId="741" priority="823" operator="equal">
      <formula>"Vigente"</formula>
    </cfRule>
    <cfRule type="containsText" dxfId="740" priority="824" operator="containsText" text="Vencido">
      <formula>NOT(ISERROR(SEARCH("Vencido",AL32)))</formula>
    </cfRule>
  </conditionalFormatting>
  <conditionalFormatting sqref="Y32:AC32 P32 AG32:AH32">
    <cfRule type="cellIs" dxfId="739" priority="822" operator="equal">
      <formula>1</formula>
    </cfRule>
  </conditionalFormatting>
  <conditionalFormatting sqref="U32:W32">
    <cfRule type="cellIs" dxfId="738" priority="821" operator="equal">
      <formula>1</formula>
    </cfRule>
  </conditionalFormatting>
  <conditionalFormatting sqref="Q32">
    <cfRule type="cellIs" dxfId="737" priority="820" operator="equal">
      <formula>1</formula>
    </cfRule>
  </conditionalFormatting>
  <conditionalFormatting sqref="R32">
    <cfRule type="cellIs" dxfId="736" priority="819" operator="equal">
      <formula>1</formula>
    </cfRule>
  </conditionalFormatting>
  <conditionalFormatting sqref="S32">
    <cfRule type="cellIs" dxfId="735" priority="818" operator="equal">
      <formula>1</formula>
    </cfRule>
  </conditionalFormatting>
  <conditionalFormatting sqref="T32">
    <cfRule type="cellIs" dxfId="734" priority="817" operator="equal">
      <formula>1</formula>
    </cfRule>
  </conditionalFormatting>
  <conditionalFormatting sqref="X32">
    <cfRule type="cellIs" dxfId="733" priority="816" operator="equal">
      <formula>1</formula>
    </cfRule>
  </conditionalFormatting>
  <conditionalFormatting sqref="AF32">
    <cfRule type="cellIs" dxfId="732" priority="815" operator="equal">
      <formula>1</formula>
    </cfRule>
  </conditionalFormatting>
  <conditionalFormatting sqref="AD32">
    <cfRule type="cellIs" dxfId="731" priority="814" operator="equal">
      <formula>1</formula>
    </cfRule>
  </conditionalFormatting>
  <conditionalFormatting sqref="O343:O366 O370:O374">
    <cfRule type="cellIs" dxfId="730" priority="810" operator="equal">
      <formula>"Vigente"</formula>
    </cfRule>
    <cfRule type="containsText" dxfId="729" priority="811" operator="containsText" text="Vencido">
      <formula>NOT(ISERROR(SEARCH("Vencido",O343)))</formula>
    </cfRule>
  </conditionalFormatting>
  <conditionalFormatting sqref="P344:P345 S345:AC345 AG344:AH345 S344 U344:AC344">
    <cfRule type="cellIs" dxfId="728" priority="809" operator="equal">
      <formula>1</formula>
    </cfRule>
  </conditionalFormatting>
  <conditionalFormatting sqref="AI343:AI366 AK370:AK374 AI370:AI374 AK343:AL366">
    <cfRule type="cellIs" dxfId="727" priority="807" operator="equal">
      <formula>"Vigente"</formula>
    </cfRule>
    <cfRule type="containsText" dxfId="726" priority="808" operator="containsText" text="Vencido">
      <formula>NOT(ISERROR(SEARCH("Vencido",AI343)))</formula>
    </cfRule>
  </conditionalFormatting>
  <conditionalFormatting sqref="AN343:AN366 AN370:AN374">
    <cfRule type="containsText" dxfId="725" priority="805" operator="containsText" text="NO PERMITIR ACCESO">
      <formula>NOT(ISERROR(SEARCH("NO PERMITIR ACCESO",AN343)))</formula>
    </cfRule>
    <cfRule type="containsText" dxfId="724" priority="806" operator="containsText" text="ACCESO">
      <formula>NOT(ISERROR(SEARCH("ACCESO",AN343)))</formula>
    </cfRule>
  </conditionalFormatting>
  <conditionalFormatting sqref="P346:P366 S346:AC366 AG346:AH366">
    <cfRule type="cellIs" dxfId="723" priority="802" operator="equal">
      <formula>1</formula>
    </cfRule>
  </conditionalFormatting>
  <conditionalFormatting sqref="P343 AG343:AH343 S343 U343:AC343">
    <cfRule type="cellIs" dxfId="722" priority="801" operator="equal">
      <formula>1</formula>
    </cfRule>
  </conditionalFormatting>
  <conditionalFormatting sqref="AL371">
    <cfRule type="cellIs" dxfId="721" priority="799" operator="equal">
      <formula>"Vigente"</formula>
    </cfRule>
    <cfRule type="containsText" dxfId="720" priority="800" operator="containsText" text="Vencido">
      <formula>NOT(ISERROR(SEARCH("Vencido",AL371)))</formula>
    </cfRule>
  </conditionalFormatting>
  <conditionalFormatting sqref="AL373">
    <cfRule type="cellIs" dxfId="719" priority="797" operator="equal">
      <formula>"Vigente"</formula>
    </cfRule>
    <cfRule type="containsText" dxfId="718" priority="798" operator="containsText" text="Vencido">
      <formula>NOT(ISERROR(SEARCH("Vencido",AL373)))</formula>
    </cfRule>
  </conditionalFormatting>
  <conditionalFormatting sqref="O205:O208 AI205:AI208">
    <cfRule type="cellIs" dxfId="717" priority="795" operator="equal">
      <formula>"Vigente"</formula>
    </cfRule>
    <cfRule type="containsText" dxfId="716" priority="796" operator="containsText" text="Vencido">
      <formula>NOT(ISERROR(SEARCH("Vencido",O205)))</formula>
    </cfRule>
  </conditionalFormatting>
  <conditionalFormatting sqref="Y205:Z208 P205:P208 AG205:AH208 AC205:AC208">
    <cfRule type="cellIs" dxfId="715" priority="794" operator="equal">
      <formula>1</formula>
    </cfRule>
  </conditionalFormatting>
  <conditionalFormatting sqref="AK205:AL208">
    <cfRule type="cellIs" dxfId="714" priority="792" operator="equal">
      <formula>"Vigente"</formula>
    </cfRule>
    <cfRule type="containsText" dxfId="713" priority="793" operator="containsText" text="Vencido">
      <formula>NOT(ISERROR(SEARCH("Vencido",AK205)))</formula>
    </cfRule>
  </conditionalFormatting>
  <conditionalFormatting sqref="AN205:AN208">
    <cfRule type="containsText" dxfId="712" priority="790" operator="containsText" text="NO PERMITIR ACCESO">
      <formula>NOT(ISERROR(SEARCH("NO PERMITIR ACCESO",AN205)))</formula>
    </cfRule>
    <cfRule type="containsText" dxfId="711" priority="791" operator="containsText" text="ACCESO">
      <formula>NOT(ISERROR(SEARCH("ACCESO",AN205)))</formula>
    </cfRule>
  </conditionalFormatting>
  <conditionalFormatting sqref="O375:O380">
    <cfRule type="cellIs" dxfId="710" priority="786" operator="equal">
      <formula>"Vigente"</formula>
    </cfRule>
    <cfRule type="containsText" dxfId="709" priority="787" operator="containsText" text="Vencido">
      <formula>NOT(ISERROR(SEARCH("Vencido",O375)))</formula>
    </cfRule>
  </conditionalFormatting>
  <conditionalFormatting sqref="P375:P378 S375:AC378 AG375:AH380 P380">
    <cfRule type="cellIs" dxfId="708" priority="785" operator="equal">
      <formula>1</formula>
    </cfRule>
  </conditionalFormatting>
  <conditionalFormatting sqref="AI375:AI380 AK375:AL380">
    <cfRule type="cellIs" dxfId="707" priority="783" operator="equal">
      <formula>"Vigente"</formula>
    </cfRule>
    <cfRule type="containsText" dxfId="706" priority="784" operator="containsText" text="Vencido">
      <formula>NOT(ISERROR(SEARCH("Vencido",AI375)))</formula>
    </cfRule>
  </conditionalFormatting>
  <conditionalFormatting sqref="AN375:AN380">
    <cfRule type="containsText" dxfId="705" priority="781" operator="containsText" text="NO PERMITIR ACCESO">
      <formula>NOT(ISERROR(SEARCH("NO PERMITIR ACCESO",AN375)))</formula>
    </cfRule>
    <cfRule type="containsText" dxfId="704" priority="782" operator="containsText" text="ACCESO">
      <formula>NOT(ISERROR(SEARCH("ACCESO",AN375)))</formula>
    </cfRule>
  </conditionalFormatting>
  <conditionalFormatting sqref="P379 S379:AC379">
    <cfRule type="cellIs" dxfId="703" priority="780" operator="equal">
      <formula>1</formula>
    </cfRule>
  </conditionalFormatting>
  <conditionalFormatting sqref="S380:AC380">
    <cfRule type="cellIs" dxfId="702" priority="779" operator="equal">
      <formula>1</formula>
    </cfRule>
  </conditionalFormatting>
  <conditionalFormatting sqref="O329:O330 AI329:AI330 AK329:AL330">
    <cfRule type="cellIs" dxfId="701" priority="777" operator="equal">
      <formula>"Vigente"</formula>
    </cfRule>
    <cfRule type="containsText" dxfId="700" priority="778" operator="containsText" text="Vencido">
      <formula>NOT(ISERROR(SEARCH("Vencido",O329)))</formula>
    </cfRule>
  </conditionalFormatting>
  <conditionalFormatting sqref="AG329:AH330 P329:P330 S329:AC330">
    <cfRule type="cellIs" dxfId="699" priority="776" operator="equal">
      <formula>1</formula>
    </cfRule>
  </conditionalFormatting>
  <conditionalFormatting sqref="AN329:AN330">
    <cfRule type="containsText" dxfId="698" priority="774" operator="containsText" text="NO PERMITIR ACCESO">
      <formula>NOT(ISERROR(SEARCH("NO PERMITIR ACCESO",AN329)))</formula>
    </cfRule>
    <cfRule type="containsText" dxfId="697" priority="775" operator="containsText" text="ACCESO">
      <formula>NOT(ISERROR(SEARCH("ACCESO",AN329)))</formula>
    </cfRule>
  </conditionalFormatting>
  <conditionalFormatting sqref="O316:O320 AI316:AI320 AK316:AL320">
    <cfRule type="cellIs" dxfId="696" priority="763" operator="equal">
      <formula>"Vigente"</formula>
    </cfRule>
    <cfRule type="containsText" dxfId="695" priority="764" operator="containsText" text="Vencido">
      <formula>NOT(ISERROR(SEARCH("Vencido",O316)))</formula>
    </cfRule>
  </conditionalFormatting>
  <conditionalFormatting sqref="P316:P320 AG316:AH320 S316:AC320 S321">
    <cfRule type="cellIs" dxfId="694" priority="762" operator="equal">
      <formula>1</formula>
    </cfRule>
  </conditionalFormatting>
  <conditionalFormatting sqref="O321 AI321 AK321">
    <cfRule type="cellIs" dxfId="693" priority="758" operator="equal">
      <formula>"Vigente"</formula>
    </cfRule>
    <cfRule type="containsText" dxfId="692" priority="759" operator="containsText" text="Vencido">
      <formula>NOT(ISERROR(SEARCH("Vencido",O321)))</formula>
    </cfRule>
  </conditionalFormatting>
  <conditionalFormatting sqref="P321 AG321:AH321 T321:AC321">
    <cfRule type="cellIs" dxfId="691" priority="757" operator="equal">
      <formula>1</formula>
    </cfRule>
  </conditionalFormatting>
  <conditionalFormatting sqref="AL321">
    <cfRule type="cellIs" dxfId="690" priority="753" operator="equal">
      <formula>"Vigente"</formula>
    </cfRule>
    <cfRule type="containsText" dxfId="689" priority="754" operator="containsText" text="Vencido">
      <formula>NOT(ISERROR(SEARCH("Vencido",AL321)))</formula>
    </cfRule>
  </conditionalFormatting>
  <conditionalFormatting sqref="AJ145">
    <cfRule type="containsText" dxfId="688" priority="733" stopIfTrue="1" operator="containsText" text="No aprobado">
      <formula>NOT(ISERROR(SEARCH("No aprobado",AJ145)))</formula>
    </cfRule>
    <cfRule type="containsText" dxfId="687" priority="734" operator="containsText" text="Aprobado">
      <formula>NOT(ISERROR(SEARCH("Aprobado",AJ145)))</formula>
    </cfRule>
  </conditionalFormatting>
  <conditionalFormatting sqref="AJ145">
    <cfRule type="containsText" dxfId="686" priority="735" operator="containsText" text="vencido">
      <formula>NOT(ISERROR(SEARCH("vencido",AJ145)))</formula>
    </cfRule>
    <cfRule type="containsText" dxfId="685" priority="736" operator="containsText" text="Vigente">
      <formula>NOT(ISERROR(SEARCH("Vigente",AJ145)))</formula>
    </cfRule>
  </conditionalFormatting>
  <conditionalFormatting sqref="O145 AI145 AK145:AL145">
    <cfRule type="cellIs" dxfId="684" priority="731" operator="equal">
      <formula>"Vigente"</formula>
    </cfRule>
    <cfRule type="containsText" dxfId="683" priority="732" operator="containsText" text="Vencido">
      <formula>NOT(ISERROR(SEARCH("Vencido",O145)))</formula>
    </cfRule>
  </conditionalFormatting>
  <conditionalFormatting sqref="AN145">
    <cfRule type="containsText" dxfId="682" priority="729" operator="containsText" text="NO PERMITIR ACCESO">
      <formula>NOT(ISERROR(SEARCH("NO PERMITIR ACCESO",AN145)))</formula>
    </cfRule>
    <cfRule type="containsText" dxfId="681" priority="730" operator="containsText" text="ACCESO">
      <formula>NOT(ISERROR(SEARCH("ACCESO",AN145)))</formula>
    </cfRule>
  </conditionalFormatting>
  <conditionalFormatting sqref="AJ144">
    <cfRule type="containsText" dxfId="680" priority="725" stopIfTrue="1" operator="containsText" text="No aprobado">
      <formula>NOT(ISERROR(SEARCH("No aprobado",AJ144)))</formula>
    </cfRule>
    <cfRule type="containsText" dxfId="679" priority="726" operator="containsText" text="Aprobado">
      <formula>NOT(ISERROR(SEARCH("Aprobado",AJ144)))</formula>
    </cfRule>
  </conditionalFormatting>
  <conditionalFormatting sqref="AJ144">
    <cfRule type="containsText" dxfId="678" priority="727" operator="containsText" text="vencido">
      <formula>NOT(ISERROR(SEARCH("vencido",AJ144)))</formula>
    </cfRule>
    <cfRule type="containsText" dxfId="677" priority="728" operator="containsText" text="Vigente">
      <formula>NOT(ISERROR(SEARCH("Vigente",AJ144)))</formula>
    </cfRule>
  </conditionalFormatting>
  <conditionalFormatting sqref="O144 AI144 AK144:AL144">
    <cfRule type="cellIs" dxfId="676" priority="723" operator="equal">
      <formula>"Vigente"</formula>
    </cfRule>
    <cfRule type="containsText" dxfId="675" priority="724" operator="containsText" text="Vencido">
      <formula>NOT(ISERROR(SEARCH("Vencido",O144)))</formula>
    </cfRule>
  </conditionalFormatting>
  <conditionalFormatting sqref="P144:AD144 AF144:AH144">
    <cfRule type="cellIs" dxfId="674" priority="722" operator="equal">
      <formula>1</formula>
    </cfRule>
  </conditionalFormatting>
  <conditionalFormatting sqref="AN144">
    <cfRule type="containsText" dxfId="673" priority="720" operator="containsText" text="NO PERMITIR ACCESO">
      <formula>NOT(ISERROR(SEARCH("NO PERMITIR ACCESO",AN144)))</formula>
    </cfRule>
    <cfRule type="containsText" dxfId="672" priority="721" operator="containsText" text="ACCESO">
      <formula>NOT(ISERROR(SEARCH("ACCESO",AN144)))</formula>
    </cfRule>
  </conditionalFormatting>
  <conditionalFormatting sqref="P368 AG368:AH368 S368:AC368">
    <cfRule type="cellIs" dxfId="671" priority="704" operator="equal">
      <formula>1</formula>
    </cfRule>
  </conditionalFormatting>
  <conditionalFormatting sqref="AN331:AN334">
    <cfRule type="containsText" dxfId="670" priority="711" operator="containsText" text="NO PERMITIR ACCESO">
      <formula>NOT(ISERROR(SEARCH("NO PERMITIR ACCESO",AN331)))</formula>
    </cfRule>
    <cfRule type="containsText" dxfId="669" priority="712" operator="containsText" text="ACCESO">
      <formula>NOT(ISERROR(SEARCH("ACCESO",AN331)))</formula>
    </cfRule>
  </conditionalFormatting>
  <conditionalFormatting sqref="O331:O334">
    <cfRule type="cellIs" dxfId="668" priority="716" operator="equal">
      <formula>"Vigente"</formula>
    </cfRule>
    <cfRule type="containsText" dxfId="667" priority="717" operator="containsText" text="Vencido">
      <formula>NOT(ISERROR(SEARCH("Vencido",O331)))</formula>
    </cfRule>
  </conditionalFormatting>
  <conditionalFormatting sqref="AG331:AH334 P331:P334 S331:AC334">
    <cfRule type="cellIs" dxfId="666" priority="715" operator="equal">
      <formula>1</formula>
    </cfRule>
  </conditionalFormatting>
  <conditionalFormatting sqref="AI331:AI334 AK331:AL334">
    <cfRule type="cellIs" dxfId="665" priority="713" operator="equal">
      <formula>"Vigente"</formula>
    </cfRule>
    <cfRule type="containsText" dxfId="664" priority="714" operator="containsText" text="Vencido">
      <formula>NOT(ISERROR(SEARCH("Vencido",AI331)))</formula>
    </cfRule>
  </conditionalFormatting>
  <conditionalFormatting sqref="P369:Q369 S369:AD369 AG369:AH369">
    <cfRule type="cellIs" dxfId="663" priority="708" operator="equal">
      <formula>1</formula>
    </cfRule>
  </conditionalFormatting>
  <conditionalFormatting sqref="P367 AG367:AH367 S367:AC367">
    <cfRule type="cellIs" dxfId="662" priority="705" operator="equal">
      <formula>1</formula>
    </cfRule>
  </conditionalFormatting>
  <conditionalFormatting sqref="O385:O391 AI385:AI391 AK385:AL391">
    <cfRule type="cellIs" dxfId="661" priority="702" operator="equal">
      <formula>"Vigente"</formula>
    </cfRule>
    <cfRule type="containsText" dxfId="660" priority="703" operator="containsText" text="Vencido">
      <formula>NOT(ISERROR(SEARCH("Vencido",O385)))</formula>
    </cfRule>
  </conditionalFormatting>
  <conditionalFormatting sqref="P385:P391 S385:AC391 AG385:AH391">
    <cfRule type="cellIs" dxfId="659" priority="701" operator="equal">
      <formula>1</formula>
    </cfRule>
  </conditionalFormatting>
  <conditionalFormatting sqref="AN385:AN391">
    <cfRule type="containsText" dxfId="658" priority="699" operator="containsText" text="NO PERMITIR ACCESO">
      <formula>NOT(ISERROR(SEARCH("NO PERMITIR ACCESO",AN385)))</formula>
    </cfRule>
    <cfRule type="containsText" dxfId="657" priority="700" operator="containsText" text="ACCESO">
      <formula>NOT(ISERROR(SEARCH("ACCESO",AN385)))</formula>
    </cfRule>
  </conditionalFormatting>
  <conditionalFormatting sqref="AG288:AH288 S288:AC288 P288">
    <cfRule type="cellIs" dxfId="656" priority="689" operator="equal">
      <formula>1</formula>
    </cfRule>
  </conditionalFormatting>
  <conditionalFormatting sqref="AN286:AN287">
    <cfRule type="containsText" dxfId="655" priority="694" operator="containsText" text="NO PERMITIR ACCESO">
      <formula>NOT(ISERROR(SEARCH("NO PERMITIR ACCESO",AN286)))</formula>
    </cfRule>
    <cfRule type="containsText" dxfId="654" priority="695" operator="containsText" text="ACCESO">
      <formula>NOT(ISERROR(SEARCH("ACCESO",AN286)))</formula>
    </cfRule>
  </conditionalFormatting>
  <conditionalFormatting sqref="O286:O287 AI286:AI287 AK286:AL287">
    <cfRule type="cellIs" dxfId="653" priority="697" operator="equal">
      <formula>"Vigente"</formula>
    </cfRule>
    <cfRule type="containsText" dxfId="652" priority="698" operator="containsText" text="Vencido">
      <formula>NOT(ISERROR(SEARCH("Vencido",O286)))</formula>
    </cfRule>
  </conditionalFormatting>
  <conditionalFormatting sqref="P286:P287 AG286:AH287 S286:AC287">
    <cfRule type="cellIs" dxfId="651" priority="696" operator="equal">
      <formula>1</formula>
    </cfRule>
  </conditionalFormatting>
  <conditionalFormatting sqref="AI288 O288 AK288">
    <cfRule type="cellIs" dxfId="650" priority="692" operator="equal">
      <formula>"Vigente"</formula>
    </cfRule>
    <cfRule type="containsText" dxfId="649" priority="693" operator="containsText" text="Vencido">
      <formula>NOT(ISERROR(SEARCH("Vencido",O288)))</formula>
    </cfRule>
  </conditionalFormatting>
  <conditionalFormatting sqref="AN288">
    <cfRule type="containsText" dxfId="648" priority="690" operator="containsText" text="NO PERMITIR ACCESO">
      <formula>NOT(ISERROR(SEARCH("NO PERMITIR ACCESO",AN288)))</formula>
    </cfRule>
    <cfRule type="containsText" dxfId="647" priority="691" operator="containsText" text="ACCESO">
      <formula>NOT(ISERROR(SEARCH("ACCESO",AN288)))</formula>
    </cfRule>
  </conditionalFormatting>
  <conditionalFormatting sqref="O397:O411 AI397:AI411 AK397:AL411">
    <cfRule type="cellIs" dxfId="646" priority="687" operator="equal">
      <formula>"Vigente"</formula>
    </cfRule>
    <cfRule type="containsText" dxfId="645" priority="688" operator="containsText" text="Vencido">
      <formula>NOT(ISERROR(SEARCH("Vencido",O397)))</formula>
    </cfRule>
  </conditionalFormatting>
  <conditionalFormatting sqref="S402:T411 P397:P411 AG397:AH411 U397:AC411">
    <cfRule type="cellIs" dxfId="644" priority="686" operator="equal">
      <formula>1</formula>
    </cfRule>
  </conditionalFormatting>
  <conditionalFormatting sqref="AN397:AN411">
    <cfRule type="containsText" dxfId="643" priority="684" operator="containsText" text="NO PERMITIR ACCESO">
      <formula>NOT(ISERROR(SEARCH("NO PERMITIR ACCESO",AN397)))</formula>
    </cfRule>
    <cfRule type="containsText" dxfId="642" priority="685" operator="containsText" text="ACCESO">
      <formula>NOT(ISERROR(SEARCH("ACCESO",AN397)))</formula>
    </cfRule>
  </conditionalFormatting>
  <conditionalFormatting sqref="O405">
    <cfRule type="cellIs" dxfId="641" priority="680" operator="equal">
      <formula>"Vigente"</formula>
    </cfRule>
    <cfRule type="containsText" dxfId="640" priority="681" operator="containsText" text="Vencido">
      <formula>NOT(ISERROR(SEARCH("Vencido",O405)))</formula>
    </cfRule>
  </conditionalFormatting>
  <conditionalFormatting sqref="P405 AG405:AH405 U405:AC405">
    <cfRule type="cellIs" dxfId="639" priority="679" operator="equal">
      <formula>1</formula>
    </cfRule>
  </conditionalFormatting>
  <conditionalFormatting sqref="AK405:AL405 AI405">
    <cfRule type="cellIs" dxfId="638" priority="677" operator="equal">
      <formula>"Vigente"</formula>
    </cfRule>
    <cfRule type="containsText" dxfId="637" priority="678" operator="containsText" text="Vencido">
      <formula>NOT(ISERROR(SEARCH("Vencido",AI405)))</formula>
    </cfRule>
  </conditionalFormatting>
  <conditionalFormatting sqref="AN405">
    <cfRule type="containsText" dxfId="636" priority="675" operator="containsText" text="NO PERMITIR ACCESO">
      <formula>NOT(ISERROR(SEARCH("NO PERMITIR ACCESO",AN405)))</formula>
    </cfRule>
    <cfRule type="containsText" dxfId="635" priority="676" operator="containsText" text="ACCESO">
      <formula>NOT(ISERROR(SEARCH("ACCESO",AN405)))</formula>
    </cfRule>
  </conditionalFormatting>
  <conditionalFormatting sqref="O406">
    <cfRule type="cellIs" dxfId="634" priority="671" operator="equal">
      <formula>"Vigente"</formula>
    </cfRule>
    <cfRule type="containsText" dxfId="633" priority="672" operator="containsText" text="Vencido">
      <formula>NOT(ISERROR(SEARCH("Vencido",O406)))</formula>
    </cfRule>
  </conditionalFormatting>
  <conditionalFormatting sqref="P406 AG406:AH406 U406:AC406">
    <cfRule type="cellIs" dxfId="632" priority="670" operator="equal">
      <formula>1</formula>
    </cfRule>
  </conditionalFormatting>
  <conditionalFormatting sqref="AI406 AK406:AL406">
    <cfRule type="cellIs" dxfId="631" priority="668" operator="equal">
      <formula>"Vigente"</formula>
    </cfRule>
    <cfRule type="containsText" dxfId="630" priority="669" operator="containsText" text="Vencido">
      <formula>NOT(ISERROR(SEARCH("Vencido",AI406)))</formula>
    </cfRule>
  </conditionalFormatting>
  <conditionalFormatting sqref="AN406">
    <cfRule type="containsText" dxfId="629" priority="666" operator="containsText" text="NO PERMITIR ACCESO">
      <formula>NOT(ISERROR(SEARCH("NO PERMITIR ACCESO",AN406)))</formula>
    </cfRule>
    <cfRule type="containsText" dxfId="628" priority="667" operator="containsText" text="ACCESO">
      <formula>NOT(ISERROR(SEARCH("ACCESO",AN406)))</formula>
    </cfRule>
  </conditionalFormatting>
  <conditionalFormatting sqref="O407">
    <cfRule type="cellIs" dxfId="627" priority="662" operator="equal">
      <formula>"Vigente"</formula>
    </cfRule>
    <cfRule type="containsText" dxfId="626" priority="663" operator="containsText" text="Vencido">
      <formula>NOT(ISERROR(SEARCH("Vencido",O407)))</formula>
    </cfRule>
  </conditionalFormatting>
  <conditionalFormatting sqref="P407 AG407:AH407 U407:AC407">
    <cfRule type="cellIs" dxfId="625" priority="661" operator="equal">
      <formula>1</formula>
    </cfRule>
  </conditionalFormatting>
  <conditionalFormatting sqref="AI407 AK407:AL407">
    <cfRule type="cellIs" dxfId="624" priority="659" operator="equal">
      <formula>"Vigente"</formula>
    </cfRule>
    <cfRule type="containsText" dxfId="623" priority="660" operator="containsText" text="Vencido">
      <formula>NOT(ISERROR(SEARCH("Vencido",AI407)))</formula>
    </cfRule>
  </conditionalFormatting>
  <conditionalFormatting sqref="AN407">
    <cfRule type="containsText" dxfId="622" priority="657" operator="containsText" text="NO PERMITIR ACCESO">
      <formula>NOT(ISERROR(SEARCH("NO PERMITIR ACCESO",AN407)))</formula>
    </cfRule>
    <cfRule type="containsText" dxfId="621" priority="658" operator="containsText" text="ACCESO">
      <formula>NOT(ISERROR(SEARCH("ACCESO",AN407)))</formula>
    </cfRule>
  </conditionalFormatting>
  <conditionalFormatting sqref="O408">
    <cfRule type="cellIs" dxfId="620" priority="653" operator="equal">
      <formula>"Vigente"</formula>
    </cfRule>
    <cfRule type="containsText" dxfId="619" priority="654" operator="containsText" text="Vencido">
      <formula>NOT(ISERROR(SEARCH("Vencido",O408)))</formula>
    </cfRule>
  </conditionalFormatting>
  <conditionalFormatting sqref="P408 AG408:AH408 S408:AC408">
    <cfRule type="cellIs" dxfId="618" priority="652" operator="equal">
      <formula>1</formula>
    </cfRule>
  </conditionalFormatting>
  <conditionalFormatting sqref="AI408 AK408:AL408">
    <cfRule type="cellIs" dxfId="617" priority="650" operator="equal">
      <formula>"Vigente"</formula>
    </cfRule>
    <cfRule type="containsText" dxfId="616" priority="651" operator="containsText" text="Vencido">
      <formula>NOT(ISERROR(SEARCH("Vencido",AI408)))</formula>
    </cfRule>
  </conditionalFormatting>
  <conditionalFormatting sqref="AN408">
    <cfRule type="containsText" dxfId="615" priority="648" operator="containsText" text="NO PERMITIR ACCESO">
      <formula>NOT(ISERROR(SEARCH("NO PERMITIR ACCESO",AN408)))</formula>
    </cfRule>
    <cfRule type="containsText" dxfId="614" priority="649" operator="containsText" text="ACCESO">
      <formula>NOT(ISERROR(SEARCH("ACCESO",AN408)))</formula>
    </cfRule>
  </conditionalFormatting>
  <conditionalFormatting sqref="O409">
    <cfRule type="cellIs" dxfId="613" priority="644" operator="equal">
      <formula>"Vigente"</formula>
    </cfRule>
    <cfRule type="containsText" dxfId="612" priority="645" operator="containsText" text="Vencido">
      <formula>NOT(ISERROR(SEARCH("Vencido",O409)))</formula>
    </cfRule>
  </conditionalFormatting>
  <conditionalFormatting sqref="P409 AG409:AH409 S409:AC409">
    <cfRule type="cellIs" dxfId="611" priority="643" operator="equal">
      <formula>1</formula>
    </cfRule>
  </conditionalFormatting>
  <conditionalFormatting sqref="AI409 AK409:AL409">
    <cfRule type="cellIs" dxfId="610" priority="641" operator="equal">
      <formula>"Vigente"</formula>
    </cfRule>
    <cfRule type="containsText" dxfId="609" priority="642" operator="containsText" text="Vencido">
      <formula>NOT(ISERROR(SEARCH("Vencido",AI409)))</formula>
    </cfRule>
  </conditionalFormatting>
  <conditionalFormatting sqref="AN409">
    <cfRule type="containsText" dxfId="608" priority="639" operator="containsText" text="NO PERMITIR ACCESO">
      <formula>NOT(ISERROR(SEARCH("NO PERMITIR ACCESO",AN409)))</formula>
    </cfRule>
    <cfRule type="containsText" dxfId="607" priority="640" operator="containsText" text="ACCESO">
      <formula>NOT(ISERROR(SEARCH("ACCESO",AN409)))</formula>
    </cfRule>
  </conditionalFormatting>
  <conditionalFormatting sqref="O410">
    <cfRule type="cellIs" dxfId="606" priority="635" operator="equal">
      <formula>"Vigente"</formula>
    </cfRule>
    <cfRule type="containsText" dxfId="605" priority="636" operator="containsText" text="Vencido">
      <formula>NOT(ISERROR(SEARCH("Vencido",O410)))</formula>
    </cfRule>
  </conditionalFormatting>
  <conditionalFormatting sqref="P410 AG410:AH410 S410:AC410">
    <cfRule type="cellIs" dxfId="604" priority="634" operator="equal">
      <formula>1</formula>
    </cfRule>
  </conditionalFormatting>
  <conditionalFormatting sqref="AI410 AK410:AL410">
    <cfRule type="cellIs" dxfId="603" priority="632" operator="equal">
      <formula>"Vigente"</formula>
    </cfRule>
    <cfRule type="containsText" dxfId="602" priority="633" operator="containsText" text="Vencido">
      <formula>NOT(ISERROR(SEARCH("Vencido",AI410)))</formula>
    </cfRule>
  </conditionalFormatting>
  <conditionalFormatting sqref="AN410">
    <cfRule type="containsText" dxfId="601" priority="630" operator="containsText" text="NO PERMITIR ACCESO">
      <formula>NOT(ISERROR(SEARCH("NO PERMITIR ACCESO",AN410)))</formula>
    </cfRule>
    <cfRule type="containsText" dxfId="600" priority="631" operator="containsText" text="ACCESO">
      <formula>NOT(ISERROR(SEARCH("ACCESO",AN410)))</formula>
    </cfRule>
  </conditionalFormatting>
  <conditionalFormatting sqref="O411">
    <cfRule type="cellIs" dxfId="599" priority="626" operator="equal">
      <formula>"Vigente"</formula>
    </cfRule>
    <cfRule type="containsText" dxfId="598" priority="627" operator="containsText" text="Vencido">
      <formula>NOT(ISERROR(SEARCH("Vencido",O411)))</formula>
    </cfRule>
  </conditionalFormatting>
  <conditionalFormatting sqref="P411 AG411:AH411 S411:AC411">
    <cfRule type="cellIs" dxfId="597" priority="625" operator="equal">
      <formula>1</formula>
    </cfRule>
  </conditionalFormatting>
  <conditionalFormatting sqref="AI411 AK411:AL411">
    <cfRule type="cellIs" dxfId="596" priority="623" operator="equal">
      <formula>"Vigente"</formula>
    </cfRule>
    <cfRule type="containsText" dxfId="595" priority="624" operator="containsText" text="Vencido">
      <formula>NOT(ISERROR(SEARCH("Vencido",AI411)))</formula>
    </cfRule>
  </conditionalFormatting>
  <conditionalFormatting sqref="AN411">
    <cfRule type="containsText" dxfId="594" priority="621" operator="containsText" text="NO PERMITIR ACCESO">
      <formula>NOT(ISERROR(SEARCH("NO PERMITIR ACCESO",AN411)))</formula>
    </cfRule>
    <cfRule type="containsText" dxfId="593" priority="622" operator="containsText" text="ACCESO">
      <formula>NOT(ISERROR(SEARCH("ACCESO",AN411)))</formula>
    </cfRule>
  </conditionalFormatting>
  <conditionalFormatting sqref="AN80">
    <cfRule type="containsText" dxfId="592" priority="616" operator="containsText" text="NO PERMITIR ACCESO">
      <formula>NOT(ISERROR(SEARCH("NO PERMITIR ACCESO",AN80)))</formula>
    </cfRule>
    <cfRule type="containsText" dxfId="591" priority="617" operator="containsText" text="ACCESO">
      <formula>NOT(ISERROR(SEARCH("ACCESO",AN80)))</formula>
    </cfRule>
  </conditionalFormatting>
  <conditionalFormatting sqref="O80 AI80 AK80:AL80">
    <cfRule type="cellIs" dxfId="590" priority="619" operator="equal">
      <formula>"Vigente"</formula>
    </cfRule>
    <cfRule type="containsText" dxfId="589" priority="620" operator="containsText" text="Vencido">
      <formula>NOT(ISERROR(SEARCH("Vencido",O80)))</formula>
    </cfRule>
  </conditionalFormatting>
  <conditionalFormatting sqref="P80:AD80 AF80:AH80">
    <cfRule type="cellIs" dxfId="588" priority="618" operator="equal">
      <formula>1</formula>
    </cfRule>
  </conditionalFormatting>
  <conditionalFormatting sqref="AN81">
    <cfRule type="containsText" dxfId="587" priority="604" operator="containsText" text="NO PERMITIR ACCESO">
      <formula>NOT(ISERROR(SEARCH("NO PERMITIR ACCESO",AN81)))</formula>
    </cfRule>
    <cfRule type="containsText" dxfId="586" priority="605" operator="containsText" text="ACCESO">
      <formula>NOT(ISERROR(SEARCH("ACCESO",AN81)))</formula>
    </cfRule>
  </conditionalFormatting>
  <conditionalFormatting sqref="L81 O81 AI81 AK81:AL81">
    <cfRule type="cellIs" dxfId="585" priority="607" operator="equal">
      <formula>"Vigente"</formula>
    </cfRule>
    <cfRule type="containsText" dxfId="584" priority="608" operator="containsText" text="Vencido">
      <formula>NOT(ISERROR(SEARCH("Vencido",L81)))</formula>
    </cfRule>
  </conditionalFormatting>
  <conditionalFormatting sqref="P81:AD81 AF81:AH81">
    <cfRule type="cellIs" dxfId="583" priority="606" operator="equal">
      <formula>1</formula>
    </cfRule>
  </conditionalFormatting>
  <conditionalFormatting sqref="L53 O53 AI53 AK53:AL53">
    <cfRule type="cellIs" dxfId="582" priority="602" operator="equal">
      <formula>"Vigente"</formula>
    </cfRule>
    <cfRule type="containsText" dxfId="581" priority="603" operator="containsText" text="Vencido">
      <formula>NOT(ISERROR(SEARCH("Vencido",L53)))</formula>
    </cfRule>
  </conditionalFormatting>
  <conditionalFormatting sqref="P53:AD53 AF53:AH53">
    <cfRule type="cellIs" dxfId="580" priority="601" operator="equal">
      <formula>1</formula>
    </cfRule>
  </conditionalFormatting>
  <conditionalFormatting sqref="AN392:AN396">
    <cfRule type="containsText" dxfId="579" priority="596" operator="containsText" text="NO PERMITIR ACCESO">
      <formula>NOT(ISERROR(SEARCH("NO PERMITIR ACCESO",AN392)))</formula>
    </cfRule>
    <cfRule type="containsText" dxfId="578" priority="597" operator="containsText" text="ACCESO">
      <formula>NOT(ISERROR(SEARCH("ACCESO",AN392)))</formula>
    </cfRule>
  </conditionalFormatting>
  <conditionalFormatting sqref="L392:L396 O392:O396 AI392:AI396 AK392:AL396">
    <cfRule type="cellIs" dxfId="577" priority="599" operator="equal">
      <formula>"Vigente"</formula>
    </cfRule>
    <cfRule type="containsText" dxfId="576" priority="600" operator="containsText" text="Vencido">
      <formula>NOT(ISERROR(SEARCH("Vencido",L392)))</formula>
    </cfRule>
  </conditionalFormatting>
  <conditionalFormatting sqref="P392:P396 S392:AC396 AG392:AH396">
    <cfRule type="cellIs" dxfId="575" priority="598" operator="equal">
      <formula>1</formula>
    </cfRule>
  </conditionalFormatting>
  <conditionalFormatting sqref="L98 AK98 O98 AI98">
    <cfRule type="cellIs" dxfId="574" priority="594" operator="equal">
      <formula>"Vigente"</formula>
    </cfRule>
    <cfRule type="containsText" dxfId="573" priority="595" operator="containsText" text="Vencido">
      <formula>NOT(ISERROR(SEARCH("Vencido",L98)))</formula>
    </cfRule>
  </conditionalFormatting>
  <conditionalFormatting sqref="P98:W98 Y98:AD98">
    <cfRule type="cellIs" dxfId="572" priority="593" operator="equal">
      <formula>1</formula>
    </cfRule>
  </conditionalFormatting>
  <conditionalFormatting sqref="AN98">
    <cfRule type="containsText" dxfId="571" priority="591" operator="containsText" text="NO PERMITIR ACCESO">
      <formula>NOT(ISERROR(SEARCH("NO PERMITIR ACCESO",AN98)))</formula>
    </cfRule>
    <cfRule type="containsText" dxfId="570" priority="592" operator="containsText" text="ACCESO">
      <formula>NOT(ISERROR(SEARCH("ACCESO",AN98)))</formula>
    </cfRule>
  </conditionalFormatting>
  <conditionalFormatting sqref="AI412:AI425 O412:O425 AK412:AL425 L412:L425">
    <cfRule type="cellIs" dxfId="569" priority="589" operator="equal">
      <formula>"Vigente"</formula>
    </cfRule>
    <cfRule type="containsText" dxfId="568" priority="590" operator="containsText" text="Vencido">
      <formula>NOT(ISERROR(SEARCH("Vencido",L412)))</formula>
    </cfRule>
  </conditionalFormatting>
  <conditionalFormatting sqref="AN412:AN425">
    <cfRule type="containsText" dxfId="567" priority="586" operator="containsText" text="NO PERMITIR ACCESO">
      <formula>NOT(ISERROR(SEARCH("NO PERMITIR ACCESO",AN412)))</formula>
    </cfRule>
    <cfRule type="containsText" dxfId="566" priority="587" operator="containsText" text="ACCESO">
      <formula>NOT(ISERROR(SEARCH("ACCESO",AN412)))</formula>
    </cfRule>
  </conditionalFormatting>
  <conditionalFormatting sqref="L416:L417">
    <cfRule type="cellIs" dxfId="565" priority="584" operator="equal">
      <formula>"Vigente"</formula>
    </cfRule>
    <cfRule type="containsText" dxfId="564" priority="585" operator="containsText" text="Vencido">
      <formula>NOT(ISERROR(SEARCH("Vencido",L416)))</formula>
    </cfRule>
  </conditionalFormatting>
  <conditionalFormatting sqref="AK414 AK418">
    <cfRule type="cellIs" dxfId="563" priority="582" operator="equal">
      <formula>"Vigente"</formula>
    </cfRule>
    <cfRule type="containsText" dxfId="562" priority="583" operator="containsText" text="Vencido">
      <formula>NOT(ISERROR(SEARCH("Vencido",AK414)))</formula>
    </cfRule>
  </conditionalFormatting>
  <conditionalFormatting sqref="AK414 AK418">
    <cfRule type="cellIs" dxfId="561" priority="580" operator="equal">
      <formula>"Vigente"</formula>
    </cfRule>
    <cfRule type="containsText" dxfId="560" priority="581" operator="containsText" text="Vencido">
      <formula>NOT(ISERROR(SEARCH("Vencido",AK414)))</formula>
    </cfRule>
  </conditionalFormatting>
  <conditionalFormatting sqref="AN414 AN418">
    <cfRule type="containsText" dxfId="559" priority="578" operator="containsText" text="NO PERMITIR ACCESO">
      <formula>NOT(ISERROR(SEARCH("NO PERMITIR ACCESO",AN414)))</formula>
    </cfRule>
    <cfRule type="containsText" dxfId="558" priority="579" operator="containsText" text="ACCESO">
      <formula>NOT(ISERROR(SEARCH("ACCESO",AN414)))</formula>
    </cfRule>
  </conditionalFormatting>
  <conditionalFormatting sqref="AN414 AN418">
    <cfRule type="containsText" dxfId="557" priority="576" operator="containsText" text="NO PERMITIR ACCESO">
      <formula>NOT(ISERROR(SEARCH("NO PERMITIR ACCESO",AN414)))</formula>
    </cfRule>
    <cfRule type="containsText" dxfId="556" priority="577" operator="containsText" text="ACCESO">
      <formula>NOT(ISERROR(SEARCH("ACCESO",AN414)))</formula>
    </cfRule>
  </conditionalFormatting>
  <conditionalFormatting sqref="AN414 AN418">
    <cfRule type="containsText" dxfId="555" priority="574" operator="containsText" text="NO PERMITIR ACCESO">
      <formula>NOT(ISERROR(SEARCH("NO PERMITIR ACCESO",AN414)))</formula>
    </cfRule>
    <cfRule type="containsText" dxfId="554" priority="575" operator="containsText" text="ACCESO">
      <formula>NOT(ISERROR(SEARCH("ACCESO",AN414)))</formula>
    </cfRule>
  </conditionalFormatting>
  <conditionalFormatting sqref="AK412 AK416:AK417">
    <cfRule type="cellIs" dxfId="553" priority="572" operator="equal">
      <formula>"Vigente"</formula>
    </cfRule>
    <cfRule type="containsText" dxfId="552" priority="573" operator="containsText" text="Vencido">
      <formula>NOT(ISERROR(SEARCH("Vencido",AK412)))</formula>
    </cfRule>
  </conditionalFormatting>
  <conditionalFormatting sqref="AK412 AK416:AK417">
    <cfRule type="cellIs" dxfId="551" priority="570" operator="equal">
      <formula>"Vigente"</formula>
    </cfRule>
    <cfRule type="containsText" dxfId="550" priority="571" operator="containsText" text="Vencido">
      <formula>NOT(ISERROR(SEARCH("Vencido",AK412)))</formula>
    </cfRule>
  </conditionalFormatting>
  <conditionalFormatting sqref="AN412 AN416:AN417">
    <cfRule type="containsText" dxfId="549" priority="568" operator="containsText" text="NO PERMITIR ACCESO">
      <formula>NOT(ISERROR(SEARCH("NO PERMITIR ACCESO",AN412)))</formula>
    </cfRule>
    <cfRule type="containsText" dxfId="548" priority="569" operator="containsText" text="ACCESO">
      <formula>NOT(ISERROR(SEARCH("ACCESO",AN412)))</formula>
    </cfRule>
  </conditionalFormatting>
  <conditionalFormatting sqref="AN412 AN416:AN417">
    <cfRule type="containsText" dxfId="547" priority="566" operator="containsText" text="NO PERMITIR ACCESO">
      <formula>NOT(ISERROR(SEARCH("NO PERMITIR ACCESO",AN412)))</formula>
    </cfRule>
    <cfRule type="containsText" dxfId="546" priority="567" operator="containsText" text="ACCESO">
      <formula>NOT(ISERROR(SEARCH("ACCESO",AN412)))</formula>
    </cfRule>
  </conditionalFormatting>
  <conditionalFormatting sqref="AN412 AN416:AN417">
    <cfRule type="containsText" dxfId="545" priority="564" operator="containsText" text="NO PERMITIR ACCESO">
      <formula>NOT(ISERROR(SEARCH("NO PERMITIR ACCESO",AN412)))</formula>
    </cfRule>
    <cfRule type="containsText" dxfId="544" priority="565" operator="containsText" text="ACCESO">
      <formula>NOT(ISERROR(SEARCH("ACCESO",AN412)))</formula>
    </cfRule>
  </conditionalFormatting>
  <conditionalFormatting sqref="AK413">
    <cfRule type="cellIs" dxfId="543" priority="562" operator="equal">
      <formula>"Vigente"</formula>
    </cfRule>
    <cfRule type="containsText" dxfId="542" priority="563" operator="containsText" text="Vencido">
      <formula>NOT(ISERROR(SEARCH("Vencido",AK413)))</formula>
    </cfRule>
  </conditionalFormatting>
  <conditionalFormatting sqref="AK413">
    <cfRule type="cellIs" dxfId="541" priority="560" operator="equal">
      <formula>"Vigente"</formula>
    </cfRule>
    <cfRule type="containsText" dxfId="540" priority="561" operator="containsText" text="Vencido">
      <formula>NOT(ISERROR(SEARCH("Vencido",AK413)))</formula>
    </cfRule>
  </conditionalFormatting>
  <conditionalFormatting sqref="AK415">
    <cfRule type="cellIs" dxfId="539" priority="558" operator="equal">
      <formula>"Vigente"</formula>
    </cfRule>
    <cfRule type="containsText" dxfId="538" priority="559" operator="containsText" text="Vencido">
      <formula>NOT(ISERROR(SEARCH("Vencido",AK415)))</formula>
    </cfRule>
  </conditionalFormatting>
  <conditionalFormatting sqref="AK415">
    <cfRule type="cellIs" dxfId="537" priority="556" operator="equal">
      <formula>"Vigente"</formula>
    </cfRule>
    <cfRule type="containsText" dxfId="536" priority="557" operator="containsText" text="Vencido">
      <formula>NOT(ISERROR(SEARCH("Vencido",AK415)))</formula>
    </cfRule>
  </conditionalFormatting>
  <conditionalFormatting sqref="AK415">
    <cfRule type="cellIs" dxfId="535" priority="554" operator="equal">
      <formula>"Vigente"</formula>
    </cfRule>
    <cfRule type="containsText" dxfId="534" priority="555" operator="containsText" text="Vencido">
      <formula>NOT(ISERROR(SEARCH("Vencido",AK415)))</formula>
    </cfRule>
  </conditionalFormatting>
  <conditionalFormatting sqref="AK415">
    <cfRule type="cellIs" dxfId="533" priority="552" operator="equal">
      <formula>"Vigente"</formula>
    </cfRule>
    <cfRule type="containsText" dxfId="532" priority="553" operator="containsText" text="Vencido">
      <formula>NOT(ISERROR(SEARCH("Vencido",AK415)))</formula>
    </cfRule>
  </conditionalFormatting>
  <conditionalFormatting sqref="AN415">
    <cfRule type="containsText" dxfId="531" priority="550" operator="containsText" text="NO PERMITIR ACCESO">
      <formula>NOT(ISERROR(SEARCH("NO PERMITIR ACCESO",AN415)))</formula>
    </cfRule>
    <cfRule type="containsText" dxfId="530" priority="551" operator="containsText" text="ACCESO">
      <formula>NOT(ISERROR(SEARCH("ACCESO",AN415)))</formula>
    </cfRule>
  </conditionalFormatting>
  <conditionalFormatting sqref="AN415">
    <cfRule type="containsText" dxfId="529" priority="548" operator="containsText" text="NO PERMITIR ACCESO">
      <formula>NOT(ISERROR(SEARCH("NO PERMITIR ACCESO",AN415)))</formula>
    </cfRule>
    <cfRule type="containsText" dxfId="528" priority="549" operator="containsText" text="ACCESO">
      <formula>NOT(ISERROR(SEARCH("ACCESO",AN415)))</formula>
    </cfRule>
  </conditionalFormatting>
  <conditionalFormatting sqref="AN415">
    <cfRule type="containsText" dxfId="527" priority="546" operator="containsText" text="NO PERMITIR ACCESO">
      <formula>NOT(ISERROR(SEARCH("NO PERMITIR ACCESO",AN415)))</formula>
    </cfRule>
    <cfRule type="containsText" dxfId="526" priority="547" operator="containsText" text="ACCESO">
      <formula>NOT(ISERROR(SEARCH("ACCESO",AN415)))</formula>
    </cfRule>
  </conditionalFormatting>
  <conditionalFormatting sqref="L425">
    <cfRule type="cellIs" dxfId="525" priority="544" operator="equal">
      <formula>"Vigente"</formula>
    </cfRule>
    <cfRule type="containsText" dxfId="524" priority="545" operator="containsText" text="Vencido">
      <formula>NOT(ISERROR(SEARCH("Vencido",L425)))</formula>
    </cfRule>
  </conditionalFormatting>
  <conditionalFormatting sqref="L425">
    <cfRule type="cellIs" dxfId="523" priority="542" operator="equal">
      <formula>"Vigente"</formula>
    </cfRule>
    <cfRule type="containsText" dxfId="522" priority="543" operator="containsText" text="Vencido">
      <formula>NOT(ISERROR(SEARCH("Vencido",L425)))</formula>
    </cfRule>
  </conditionalFormatting>
  <conditionalFormatting sqref="L426:L430">
    <cfRule type="cellIs" dxfId="521" priority="540" operator="equal">
      <formula>"Vigente"</formula>
    </cfRule>
    <cfRule type="containsText" dxfId="520" priority="541" operator="containsText" text="Vencido">
      <formula>NOT(ISERROR(SEARCH("Vencido",L426)))</formula>
    </cfRule>
  </conditionalFormatting>
  <conditionalFormatting sqref="O426:O430">
    <cfRule type="cellIs" dxfId="519" priority="538" operator="equal">
      <formula>"Vigente"</formula>
    </cfRule>
    <cfRule type="containsText" dxfId="518" priority="539" operator="containsText" text="Vencido">
      <formula>NOT(ISERROR(SEARCH("Vencido",O426)))</formula>
    </cfRule>
  </conditionalFormatting>
  <conditionalFormatting sqref="P426:P430 S426:AC430 AG426:AH430">
    <cfRule type="cellIs" dxfId="517" priority="537" operator="equal">
      <formula>1</formula>
    </cfRule>
  </conditionalFormatting>
  <conditionalFormatting sqref="AI426:AI430 AK426:AL430">
    <cfRule type="cellIs" dxfId="516" priority="535" operator="equal">
      <formula>"Vigente"</formula>
    </cfRule>
    <cfRule type="containsText" dxfId="515" priority="536" operator="containsText" text="Vencido">
      <formula>NOT(ISERROR(SEARCH("Vencido",AI426)))</formula>
    </cfRule>
  </conditionalFormatting>
  <conditionalFormatting sqref="AN426:AN430">
    <cfRule type="containsText" dxfId="514" priority="533" operator="containsText" text="NO PERMITIR ACCESO">
      <formula>NOT(ISERROR(SEARCH("NO PERMITIR ACCESO",AN426)))</formula>
    </cfRule>
    <cfRule type="containsText" dxfId="513" priority="534" operator="containsText" text="ACCESO">
      <formula>NOT(ISERROR(SEARCH("ACCESO",AN426)))</formula>
    </cfRule>
  </conditionalFormatting>
  <conditionalFormatting sqref="P412:AD418 AG419:AH425 S419:AC425 P419:P425 AF412:AH418">
    <cfRule type="cellIs" dxfId="512" priority="532" operator="equal">
      <formula>1</formula>
    </cfRule>
  </conditionalFormatting>
  <conditionalFormatting sqref="L431:L433">
    <cfRule type="cellIs" dxfId="511" priority="530" operator="equal">
      <formula>"Vigente"</formula>
    </cfRule>
    <cfRule type="containsText" dxfId="510" priority="531" operator="containsText" text="Vencido">
      <formula>NOT(ISERROR(SEARCH("Vencido",L431)))</formula>
    </cfRule>
  </conditionalFormatting>
  <conditionalFormatting sqref="O431:O433">
    <cfRule type="cellIs" dxfId="509" priority="528" operator="equal">
      <formula>"Vigente"</formula>
    </cfRule>
    <cfRule type="containsText" dxfId="508" priority="529" operator="containsText" text="Vencido">
      <formula>NOT(ISERROR(SEARCH("Vencido",O431)))</formula>
    </cfRule>
  </conditionalFormatting>
  <conditionalFormatting sqref="AG431:AH433 P431:P433 S431:W433 Y431:AC433">
    <cfRule type="cellIs" dxfId="507" priority="527" operator="equal">
      <formula>1</formula>
    </cfRule>
  </conditionalFormatting>
  <conditionalFormatting sqref="AI431:AI433 AK431:AL433">
    <cfRule type="cellIs" dxfId="506" priority="525" operator="equal">
      <formula>"Vigente"</formula>
    </cfRule>
    <cfRule type="containsText" dxfId="505" priority="526" operator="containsText" text="Vencido">
      <formula>NOT(ISERROR(SEARCH("Vencido",AI431)))</formula>
    </cfRule>
  </conditionalFormatting>
  <conditionalFormatting sqref="AN431:AN433">
    <cfRule type="containsText" dxfId="504" priority="523" operator="containsText" text="NO PERMITIR ACCESO">
      <formula>NOT(ISERROR(SEARCH("NO PERMITIR ACCESO",AN431)))</formula>
    </cfRule>
    <cfRule type="containsText" dxfId="503" priority="524" operator="containsText" text="ACCESO">
      <formula>NOT(ISERROR(SEARCH("ACCESO",AN431)))</formula>
    </cfRule>
  </conditionalFormatting>
  <conditionalFormatting sqref="Q431:Q433">
    <cfRule type="cellIs" dxfId="502" priority="522" operator="equal">
      <formula>1</formula>
    </cfRule>
  </conditionalFormatting>
  <conditionalFormatting sqref="X431:X433">
    <cfRule type="cellIs" dxfId="501" priority="521" operator="equal">
      <formula>1</formula>
    </cfRule>
  </conditionalFormatting>
  <conditionalFormatting sqref="AF431:AF433">
    <cfRule type="cellIs" dxfId="500" priority="520" operator="equal">
      <formula>1</formula>
    </cfRule>
  </conditionalFormatting>
  <conditionalFormatting sqref="AE864:AE867">
    <cfRule type="containsText" dxfId="499" priority="240" operator="containsText" text="vencido">
      <formula>NOT(ISERROR(SEARCH("vencido",AE864)))</formula>
    </cfRule>
    <cfRule type="containsText" dxfId="498" priority="241" operator="containsText" text="Vigente">
      <formula>NOT(ISERROR(SEARCH("Vigente",AE864)))</formula>
    </cfRule>
  </conditionalFormatting>
  <conditionalFormatting sqref="AE868">
    <cfRule type="containsText" dxfId="497" priority="238" operator="containsText" text="vencido">
      <formula>NOT(ISERROR(SEARCH("vencido",AE868)))</formula>
    </cfRule>
    <cfRule type="containsText" dxfId="496" priority="239" operator="containsText" text="Vigente">
      <formula>NOT(ISERROR(SEARCH("Vigente",AE868)))</formula>
    </cfRule>
  </conditionalFormatting>
  <conditionalFormatting sqref="AE996:AE997">
    <cfRule type="cellIs" dxfId="495" priority="236" stopIfTrue="1" operator="greaterThan">
      <formula>TODAY()</formula>
    </cfRule>
    <cfRule type="cellIs" dxfId="494" priority="237" stopIfTrue="1" operator="greaterThan">
      <formula>"hoy()"</formula>
    </cfRule>
  </conditionalFormatting>
  <conditionalFormatting sqref="AE160:AE172 AE381:AE383 AE201:AE203 AE82:AE87">
    <cfRule type="cellIs" dxfId="493" priority="235" operator="equal">
      <formula>1</formula>
    </cfRule>
  </conditionalFormatting>
  <conditionalFormatting sqref="AE36:AE39 AE33">
    <cfRule type="cellIs" dxfId="492" priority="234" operator="equal">
      <formula>1</formula>
    </cfRule>
  </conditionalFormatting>
  <conditionalFormatting sqref="AE88:AE91">
    <cfRule type="cellIs" dxfId="491" priority="233" operator="equal">
      <formula>1</formula>
    </cfRule>
  </conditionalFormatting>
  <conditionalFormatting sqref="AE114:AE115 AE111:AE112 AE104:AE105 AE108">
    <cfRule type="cellIs" dxfId="490" priority="232" operator="equal">
      <formula>1</formula>
    </cfRule>
  </conditionalFormatting>
  <conditionalFormatting sqref="AE106">
    <cfRule type="cellIs" dxfId="489" priority="231" operator="equal">
      <formula>1</formula>
    </cfRule>
  </conditionalFormatting>
  <conditionalFormatting sqref="AE107">
    <cfRule type="cellIs" dxfId="488" priority="230" operator="equal">
      <formula>1</formula>
    </cfRule>
  </conditionalFormatting>
  <conditionalFormatting sqref="AE109">
    <cfRule type="cellIs" dxfId="487" priority="229" operator="equal">
      <formula>1</formula>
    </cfRule>
  </conditionalFormatting>
  <conditionalFormatting sqref="AE110">
    <cfRule type="cellIs" dxfId="486" priority="228" operator="equal">
      <formula>1</formula>
    </cfRule>
  </conditionalFormatting>
  <conditionalFormatting sqref="AE113">
    <cfRule type="cellIs" dxfId="485" priority="227" operator="equal">
      <formula>1</formula>
    </cfRule>
  </conditionalFormatting>
  <conditionalFormatting sqref="AE116">
    <cfRule type="cellIs" dxfId="484" priority="226" operator="equal">
      <formula>1</formula>
    </cfRule>
  </conditionalFormatting>
  <conditionalFormatting sqref="AE62:AE69 AE54:AE58 AE49:AE52">
    <cfRule type="cellIs" dxfId="483" priority="225" operator="equal">
      <formula>1</formula>
    </cfRule>
  </conditionalFormatting>
  <conditionalFormatting sqref="AE70">
    <cfRule type="cellIs" dxfId="482" priority="224" operator="equal">
      <formula>1</formula>
    </cfRule>
  </conditionalFormatting>
  <conditionalFormatting sqref="AE71">
    <cfRule type="cellIs" dxfId="481" priority="223" operator="equal">
      <formula>1</formula>
    </cfRule>
  </conditionalFormatting>
  <conditionalFormatting sqref="AE72">
    <cfRule type="cellIs" dxfId="480" priority="222" operator="equal">
      <formula>1</formula>
    </cfRule>
  </conditionalFormatting>
  <conditionalFormatting sqref="AE34">
    <cfRule type="cellIs" dxfId="479" priority="221" operator="equal">
      <formula>1</formula>
    </cfRule>
  </conditionalFormatting>
  <conditionalFormatting sqref="AE35">
    <cfRule type="cellIs" dxfId="478" priority="220" operator="equal">
      <formula>1</formula>
    </cfRule>
  </conditionalFormatting>
  <conditionalFormatting sqref="AE73:AE75">
    <cfRule type="cellIs" dxfId="477" priority="219" operator="equal">
      <formula>1</formula>
    </cfRule>
  </conditionalFormatting>
  <conditionalFormatting sqref="AE76">
    <cfRule type="cellIs" dxfId="476" priority="218" operator="equal">
      <formula>1</formula>
    </cfRule>
  </conditionalFormatting>
  <conditionalFormatting sqref="AE77">
    <cfRule type="cellIs" dxfId="475" priority="217" operator="equal">
      <formula>1</formula>
    </cfRule>
  </conditionalFormatting>
  <conditionalFormatting sqref="AE78:AE79">
    <cfRule type="cellIs" dxfId="474" priority="216" operator="equal">
      <formula>1</formula>
    </cfRule>
  </conditionalFormatting>
  <conditionalFormatting sqref="AE94">
    <cfRule type="cellIs" dxfId="473" priority="215" operator="equal">
      <formula>1</formula>
    </cfRule>
  </conditionalFormatting>
  <conditionalFormatting sqref="AE92">
    <cfRule type="cellIs" dxfId="472" priority="214" operator="equal">
      <formula>1</formula>
    </cfRule>
  </conditionalFormatting>
  <conditionalFormatting sqref="AE22">
    <cfRule type="cellIs" dxfId="471" priority="213" operator="equal">
      <formula>1</formula>
    </cfRule>
  </conditionalFormatting>
  <conditionalFormatting sqref="AE13">
    <cfRule type="cellIs" dxfId="470" priority="212" operator="equal">
      <formula>1</formula>
    </cfRule>
  </conditionalFormatting>
  <conditionalFormatting sqref="AE14">
    <cfRule type="cellIs" dxfId="469" priority="211" operator="equal">
      <formula>1</formula>
    </cfRule>
  </conditionalFormatting>
  <conditionalFormatting sqref="AE23">
    <cfRule type="cellIs" dxfId="468" priority="210" operator="equal">
      <formula>1</formula>
    </cfRule>
  </conditionalFormatting>
  <conditionalFormatting sqref="AE26">
    <cfRule type="cellIs" dxfId="467" priority="209" operator="equal">
      <formula>1</formula>
    </cfRule>
  </conditionalFormatting>
  <conditionalFormatting sqref="AE28">
    <cfRule type="cellIs" dxfId="466" priority="208" operator="equal">
      <formula>1</formula>
    </cfRule>
  </conditionalFormatting>
  <conditionalFormatting sqref="AE30">
    <cfRule type="cellIs" dxfId="465" priority="207" operator="equal">
      <formula>1</formula>
    </cfRule>
  </conditionalFormatting>
  <conditionalFormatting sqref="AE21">
    <cfRule type="cellIs" dxfId="464" priority="206" operator="equal">
      <formula>1</formula>
    </cfRule>
  </conditionalFormatting>
  <conditionalFormatting sqref="AE31">
    <cfRule type="cellIs" dxfId="463" priority="205" operator="equal">
      <formula>1</formula>
    </cfRule>
  </conditionalFormatting>
  <conditionalFormatting sqref="AE18">
    <cfRule type="cellIs" dxfId="462" priority="204" operator="equal">
      <formula>1</formula>
    </cfRule>
  </conditionalFormatting>
  <conditionalFormatting sqref="AE15">
    <cfRule type="cellIs" dxfId="461" priority="203" operator="equal">
      <formula>1</formula>
    </cfRule>
  </conditionalFormatting>
  <conditionalFormatting sqref="AE19">
    <cfRule type="cellIs" dxfId="460" priority="202" operator="equal">
      <formula>1</formula>
    </cfRule>
  </conditionalFormatting>
  <conditionalFormatting sqref="AE16">
    <cfRule type="cellIs" dxfId="459" priority="201" operator="equal">
      <formula>1</formula>
    </cfRule>
  </conditionalFormatting>
  <conditionalFormatting sqref="AE17">
    <cfRule type="cellIs" dxfId="458" priority="200" operator="equal">
      <formula>1</formula>
    </cfRule>
  </conditionalFormatting>
  <conditionalFormatting sqref="AE204">
    <cfRule type="cellIs" dxfId="457" priority="199" operator="equal">
      <formula>1</formula>
    </cfRule>
  </conditionalFormatting>
  <conditionalFormatting sqref="AE20">
    <cfRule type="cellIs" dxfId="456" priority="198" operator="equal">
      <formula>1</formula>
    </cfRule>
  </conditionalFormatting>
  <conditionalFormatting sqref="AE24">
    <cfRule type="cellIs" dxfId="455" priority="197" operator="equal">
      <formula>1</formula>
    </cfRule>
  </conditionalFormatting>
  <conditionalFormatting sqref="AE25">
    <cfRule type="cellIs" dxfId="454" priority="196" operator="equal">
      <formula>1</formula>
    </cfRule>
  </conditionalFormatting>
  <conditionalFormatting sqref="AE27">
    <cfRule type="cellIs" dxfId="453" priority="195" operator="equal">
      <formula>1</formula>
    </cfRule>
  </conditionalFormatting>
  <conditionalFormatting sqref="AE29">
    <cfRule type="cellIs" dxfId="452" priority="194" operator="equal">
      <formula>1</formula>
    </cfRule>
  </conditionalFormatting>
  <conditionalFormatting sqref="AE310:AE311 AE308">
    <cfRule type="cellIs" dxfId="451" priority="193" operator="equal">
      <formula>1</formula>
    </cfRule>
  </conditionalFormatting>
  <conditionalFormatting sqref="AE307">
    <cfRule type="cellIs" dxfId="450" priority="192" operator="equal">
      <formula>1</formula>
    </cfRule>
  </conditionalFormatting>
  <conditionalFormatting sqref="AE309">
    <cfRule type="cellIs" dxfId="449" priority="191" operator="equal">
      <formula>1</formula>
    </cfRule>
  </conditionalFormatting>
  <conditionalFormatting sqref="AE194:AE198">
    <cfRule type="cellIs" dxfId="448" priority="190" operator="equal">
      <formula>1</formula>
    </cfRule>
  </conditionalFormatting>
  <conditionalFormatting sqref="AE199:AE200">
    <cfRule type="cellIs" dxfId="447" priority="189" operator="equal">
      <formula>1</formula>
    </cfRule>
  </conditionalFormatting>
  <conditionalFormatting sqref="AE146:AE159 AE117:AE143">
    <cfRule type="cellIs" dxfId="446" priority="188" operator="equal">
      <formula>1</formula>
    </cfRule>
  </conditionalFormatting>
  <conditionalFormatting sqref="AE141">
    <cfRule type="cellIs" dxfId="445" priority="187" operator="equal">
      <formula>1</formula>
    </cfRule>
  </conditionalFormatting>
  <conditionalFormatting sqref="AE122">
    <cfRule type="cellIs" dxfId="444" priority="186" operator="equal">
      <formula>1</formula>
    </cfRule>
  </conditionalFormatting>
  <conditionalFormatting sqref="AE342">
    <cfRule type="cellIs" dxfId="443" priority="185" operator="equal">
      <formula>1</formula>
    </cfRule>
  </conditionalFormatting>
  <conditionalFormatting sqref="AE238:AE240">
    <cfRule type="cellIs" dxfId="442" priority="184" operator="equal">
      <formula>1</formula>
    </cfRule>
  </conditionalFormatting>
  <conditionalFormatting sqref="AE32">
    <cfRule type="cellIs" dxfId="441" priority="183" operator="equal">
      <formula>1</formula>
    </cfRule>
  </conditionalFormatting>
  <conditionalFormatting sqref="AE144">
    <cfRule type="cellIs" dxfId="440" priority="182" operator="equal">
      <formula>1</formula>
    </cfRule>
  </conditionalFormatting>
  <conditionalFormatting sqref="AE80">
    <cfRule type="cellIs" dxfId="439" priority="181" operator="equal">
      <formula>1</formula>
    </cfRule>
  </conditionalFormatting>
  <conditionalFormatting sqref="AE81">
    <cfRule type="cellIs" dxfId="438" priority="180" operator="equal">
      <formula>1</formula>
    </cfRule>
  </conditionalFormatting>
  <conditionalFormatting sqref="AE53">
    <cfRule type="cellIs" dxfId="437" priority="179" operator="equal">
      <formula>1</formula>
    </cfRule>
  </conditionalFormatting>
  <conditionalFormatting sqref="AE412:AE418">
    <cfRule type="cellIs" dxfId="436" priority="178" operator="equal">
      <formula>1</formula>
    </cfRule>
  </conditionalFormatting>
  <conditionalFormatting sqref="AE431:AE433">
    <cfRule type="cellIs" dxfId="435" priority="177" operator="equal">
      <formula>1</formula>
    </cfRule>
  </conditionalFormatting>
  <conditionalFormatting sqref="AJ6">
    <cfRule type="containsText" dxfId="434" priority="105" stopIfTrue="1" operator="containsText" text="No aprobado">
      <formula>NOT(ISERROR(SEARCH("No aprobado",AJ6)))</formula>
    </cfRule>
    <cfRule type="containsText" dxfId="433" priority="106" operator="containsText" text="Aprobado">
      <formula>NOT(ISERROR(SEARCH("Aprobado",AJ6)))</formula>
    </cfRule>
  </conditionalFormatting>
  <conditionalFormatting sqref="AJ6">
    <cfRule type="containsText" dxfId="432" priority="107" operator="containsText" text="vencido">
      <formula>NOT(ISERROR(SEARCH("vencido",AJ6)))</formula>
    </cfRule>
    <cfRule type="containsText" dxfId="431" priority="108" operator="containsText" text="Vigente">
      <formula>NOT(ISERROR(SEARCH("Vigente",AJ6)))</formula>
    </cfRule>
  </conditionalFormatting>
  <conditionalFormatting sqref="Q6 U6:W6 S6 Z6:AC6">
    <cfRule type="cellIs" dxfId="430" priority="49" operator="equal">
      <formula>1</formula>
    </cfRule>
  </conditionalFormatting>
  <conditionalFormatting sqref="AD6">
    <cfRule type="cellIs" dxfId="429" priority="48" operator="equal">
      <formula>1</formula>
    </cfRule>
  </conditionalFormatting>
  <conditionalFormatting sqref="X6">
    <cfRule type="cellIs" dxfId="428" priority="47" operator="equal">
      <formula>1</formula>
    </cfRule>
  </conditionalFormatting>
  <conditionalFormatting sqref="P6">
    <cfRule type="cellIs" dxfId="427" priority="46" operator="equal">
      <formula>1</formula>
    </cfRule>
  </conditionalFormatting>
  <conditionalFormatting sqref="R6">
    <cfRule type="cellIs" dxfId="426" priority="45" operator="equal">
      <formula>1</formula>
    </cfRule>
  </conditionalFormatting>
  <conditionalFormatting sqref="Y6">
    <cfRule type="cellIs" dxfId="425" priority="44" operator="equal">
      <formula>1</formula>
    </cfRule>
  </conditionalFormatting>
  <conditionalFormatting sqref="AE6">
    <cfRule type="cellIs" dxfId="424" priority="43" operator="equal">
      <formula>1</formula>
    </cfRule>
  </conditionalFormatting>
  <conditionalFormatting sqref="T6">
    <cfRule type="cellIs" dxfId="423" priority="42" operator="equal">
      <formula>1</formula>
    </cfRule>
  </conditionalFormatting>
  <pageMargins left="0.15748031496062992" right="0.19685039370078741" top="0.19685039370078741" bottom="0.15748031496062992" header="0.15748031496062992" footer="0.15748031496062992"/>
  <pageSetup scale="7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2"/>
  <sheetViews>
    <sheetView topLeftCell="A7" zoomScale="75" zoomScaleNormal="75" zoomScaleSheetLayoutView="110" workbookViewId="0">
      <selection activeCell="T3" sqref="T3"/>
    </sheetView>
  </sheetViews>
  <sheetFormatPr baseColWidth="10" defaultColWidth="11.44140625" defaultRowHeight="14.4"/>
  <cols>
    <col min="1" max="1" width="8.6640625" style="3" customWidth="1"/>
    <col min="2" max="2" width="8" style="3" customWidth="1"/>
    <col min="3" max="3" width="6.33203125" style="3" customWidth="1"/>
    <col min="4" max="4" width="2.6640625" style="3" customWidth="1"/>
    <col min="5" max="5" width="2.109375" style="3" customWidth="1"/>
    <col min="6" max="6" width="3.6640625" style="3" customWidth="1"/>
    <col min="7" max="7" width="6.6640625" style="3" customWidth="1"/>
    <col min="8" max="8" width="3.88671875" style="3" customWidth="1"/>
    <col min="9" max="9" width="5" style="3" customWidth="1"/>
    <col min="10" max="10" width="4" style="3" customWidth="1"/>
    <col min="11" max="11" width="5.6640625" style="3" customWidth="1"/>
    <col min="12" max="12" width="5" style="3" customWidth="1"/>
    <col min="13" max="13" width="3.88671875" style="3" customWidth="1"/>
    <col min="14" max="14" width="6.109375" style="3" customWidth="1"/>
    <col min="15" max="15" width="12.44140625" style="3" customWidth="1"/>
    <col min="16" max="16" width="1.88671875" style="3" customWidth="1"/>
    <col min="17" max="17" width="3.88671875" style="3" customWidth="1"/>
    <col min="18" max="18" width="4.44140625" style="3" customWidth="1"/>
    <col min="19" max="19" width="9.33203125" style="3" customWidth="1"/>
    <col min="20" max="20" width="10" style="3" customWidth="1"/>
    <col min="21" max="21" width="3.88671875" style="3" customWidth="1"/>
    <col min="22" max="22" width="4.6640625" style="3" customWidth="1"/>
    <col min="23" max="23" width="3" style="3" customWidth="1"/>
    <col min="24" max="24" width="4.5546875" style="3" customWidth="1"/>
    <col min="25" max="25" width="3.88671875" style="3" customWidth="1"/>
    <col min="26" max="26" width="5.5546875" style="3" customWidth="1"/>
    <col min="27" max="27" width="5.109375" style="3" customWidth="1"/>
    <col min="28" max="28" width="5" style="3" customWidth="1"/>
    <col min="29" max="29" width="11.44140625" style="3"/>
    <col min="30" max="30" width="4" style="3" customWidth="1"/>
    <col min="31" max="260" width="11.44140625" style="3"/>
    <col min="261" max="271" width="3.88671875" style="3" customWidth="1"/>
    <col min="272" max="272" width="1.44140625" style="3" customWidth="1"/>
    <col min="273" max="275" width="3.88671875" style="3" customWidth="1"/>
    <col min="276" max="276" width="2.44140625" style="3" customWidth="1"/>
    <col min="277" max="279" width="3.88671875" style="3" customWidth="1"/>
    <col min="280" max="280" width="2.6640625" style="3" customWidth="1"/>
    <col min="281" max="283" width="3.88671875" style="3" customWidth="1"/>
    <col min="284" max="284" width="2.6640625" style="3" customWidth="1"/>
    <col min="285" max="516" width="11.44140625" style="3"/>
    <col min="517" max="527" width="3.88671875" style="3" customWidth="1"/>
    <col min="528" max="528" width="1.44140625" style="3" customWidth="1"/>
    <col min="529" max="531" width="3.88671875" style="3" customWidth="1"/>
    <col min="532" max="532" width="2.44140625" style="3" customWidth="1"/>
    <col min="533" max="535" width="3.88671875" style="3" customWidth="1"/>
    <col min="536" max="536" width="2.6640625" style="3" customWidth="1"/>
    <col min="537" max="539" width="3.88671875" style="3" customWidth="1"/>
    <col min="540" max="540" width="2.6640625" style="3" customWidth="1"/>
    <col min="541" max="772" width="11.44140625" style="3"/>
    <col min="773" max="783" width="3.88671875" style="3" customWidth="1"/>
    <col min="784" max="784" width="1.44140625" style="3" customWidth="1"/>
    <col min="785" max="787" width="3.88671875" style="3" customWidth="1"/>
    <col min="788" max="788" width="2.44140625" style="3" customWidth="1"/>
    <col min="789" max="791" width="3.88671875" style="3" customWidth="1"/>
    <col min="792" max="792" width="2.6640625" style="3" customWidth="1"/>
    <col min="793" max="795" width="3.88671875" style="3" customWidth="1"/>
    <col min="796" max="796" width="2.6640625" style="3" customWidth="1"/>
    <col min="797" max="1028" width="11.44140625" style="3"/>
    <col min="1029" max="1039" width="3.88671875" style="3" customWidth="1"/>
    <col min="1040" max="1040" width="1.44140625" style="3" customWidth="1"/>
    <col min="1041" max="1043" width="3.88671875" style="3" customWidth="1"/>
    <col min="1044" max="1044" width="2.44140625" style="3" customWidth="1"/>
    <col min="1045" max="1047" width="3.88671875" style="3" customWidth="1"/>
    <col min="1048" max="1048" width="2.6640625" style="3" customWidth="1"/>
    <col min="1049" max="1051" width="3.88671875" style="3" customWidth="1"/>
    <col min="1052" max="1052" width="2.6640625" style="3" customWidth="1"/>
    <col min="1053" max="1284" width="11.44140625" style="3"/>
    <col min="1285" max="1295" width="3.88671875" style="3" customWidth="1"/>
    <col min="1296" max="1296" width="1.44140625" style="3" customWidth="1"/>
    <col min="1297" max="1299" width="3.88671875" style="3" customWidth="1"/>
    <col min="1300" max="1300" width="2.44140625" style="3" customWidth="1"/>
    <col min="1301" max="1303" width="3.88671875" style="3" customWidth="1"/>
    <col min="1304" max="1304" width="2.6640625" style="3" customWidth="1"/>
    <col min="1305" max="1307" width="3.88671875" style="3" customWidth="1"/>
    <col min="1308" max="1308" width="2.6640625" style="3" customWidth="1"/>
    <col min="1309" max="1540" width="11.44140625" style="3"/>
    <col min="1541" max="1551" width="3.88671875" style="3" customWidth="1"/>
    <col min="1552" max="1552" width="1.44140625" style="3" customWidth="1"/>
    <col min="1553" max="1555" width="3.88671875" style="3" customWidth="1"/>
    <col min="1556" max="1556" width="2.44140625" style="3" customWidth="1"/>
    <col min="1557" max="1559" width="3.88671875" style="3" customWidth="1"/>
    <col min="1560" max="1560" width="2.6640625" style="3" customWidth="1"/>
    <col min="1561" max="1563" width="3.88671875" style="3" customWidth="1"/>
    <col min="1564" max="1564" width="2.6640625" style="3" customWidth="1"/>
    <col min="1565" max="1796" width="11.44140625" style="3"/>
    <col min="1797" max="1807" width="3.88671875" style="3" customWidth="1"/>
    <col min="1808" max="1808" width="1.44140625" style="3" customWidth="1"/>
    <col min="1809" max="1811" width="3.88671875" style="3" customWidth="1"/>
    <col min="1812" max="1812" width="2.44140625" style="3" customWidth="1"/>
    <col min="1813" max="1815" width="3.88671875" style="3" customWidth="1"/>
    <col min="1816" max="1816" width="2.6640625" style="3" customWidth="1"/>
    <col min="1817" max="1819" width="3.88671875" style="3" customWidth="1"/>
    <col min="1820" max="1820" width="2.6640625" style="3" customWidth="1"/>
    <col min="1821" max="2052" width="11.44140625" style="3"/>
    <col min="2053" max="2063" width="3.88671875" style="3" customWidth="1"/>
    <col min="2064" max="2064" width="1.44140625" style="3" customWidth="1"/>
    <col min="2065" max="2067" width="3.88671875" style="3" customWidth="1"/>
    <col min="2068" max="2068" width="2.44140625" style="3" customWidth="1"/>
    <col min="2069" max="2071" width="3.88671875" style="3" customWidth="1"/>
    <col min="2072" max="2072" width="2.6640625" style="3" customWidth="1"/>
    <col min="2073" max="2075" width="3.88671875" style="3" customWidth="1"/>
    <col min="2076" max="2076" width="2.6640625" style="3" customWidth="1"/>
    <col min="2077" max="2308" width="11.44140625" style="3"/>
    <col min="2309" max="2319" width="3.88671875" style="3" customWidth="1"/>
    <col min="2320" max="2320" width="1.44140625" style="3" customWidth="1"/>
    <col min="2321" max="2323" width="3.88671875" style="3" customWidth="1"/>
    <col min="2324" max="2324" width="2.44140625" style="3" customWidth="1"/>
    <col min="2325" max="2327" width="3.88671875" style="3" customWidth="1"/>
    <col min="2328" max="2328" width="2.6640625" style="3" customWidth="1"/>
    <col min="2329" max="2331" width="3.88671875" style="3" customWidth="1"/>
    <col min="2332" max="2332" width="2.6640625" style="3" customWidth="1"/>
    <col min="2333" max="2564" width="11.44140625" style="3"/>
    <col min="2565" max="2575" width="3.88671875" style="3" customWidth="1"/>
    <col min="2576" max="2576" width="1.44140625" style="3" customWidth="1"/>
    <col min="2577" max="2579" width="3.88671875" style="3" customWidth="1"/>
    <col min="2580" max="2580" width="2.44140625" style="3" customWidth="1"/>
    <col min="2581" max="2583" width="3.88671875" style="3" customWidth="1"/>
    <col min="2584" max="2584" width="2.6640625" style="3" customWidth="1"/>
    <col min="2585" max="2587" width="3.88671875" style="3" customWidth="1"/>
    <col min="2588" max="2588" width="2.6640625" style="3" customWidth="1"/>
    <col min="2589" max="2820" width="11.44140625" style="3"/>
    <col min="2821" max="2831" width="3.88671875" style="3" customWidth="1"/>
    <col min="2832" max="2832" width="1.44140625" style="3" customWidth="1"/>
    <col min="2833" max="2835" width="3.88671875" style="3" customWidth="1"/>
    <col min="2836" max="2836" width="2.44140625" style="3" customWidth="1"/>
    <col min="2837" max="2839" width="3.88671875" style="3" customWidth="1"/>
    <col min="2840" max="2840" width="2.6640625" style="3" customWidth="1"/>
    <col min="2841" max="2843" width="3.88671875" style="3" customWidth="1"/>
    <col min="2844" max="2844" width="2.6640625" style="3" customWidth="1"/>
    <col min="2845" max="3076" width="11.44140625" style="3"/>
    <col min="3077" max="3087" width="3.88671875" style="3" customWidth="1"/>
    <col min="3088" max="3088" width="1.44140625" style="3" customWidth="1"/>
    <col min="3089" max="3091" width="3.88671875" style="3" customWidth="1"/>
    <col min="3092" max="3092" width="2.44140625" style="3" customWidth="1"/>
    <col min="3093" max="3095" width="3.88671875" style="3" customWidth="1"/>
    <col min="3096" max="3096" width="2.6640625" style="3" customWidth="1"/>
    <col min="3097" max="3099" width="3.88671875" style="3" customWidth="1"/>
    <col min="3100" max="3100" width="2.6640625" style="3" customWidth="1"/>
    <col min="3101" max="3332" width="11.44140625" style="3"/>
    <col min="3333" max="3343" width="3.88671875" style="3" customWidth="1"/>
    <col min="3344" max="3344" width="1.44140625" style="3" customWidth="1"/>
    <col min="3345" max="3347" width="3.88671875" style="3" customWidth="1"/>
    <col min="3348" max="3348" width="2.44140625" style="3" customWidth="1"/>
    <col min="3349" max="3351" width="3.88671875" style="3" customWidth="1"/>
    <col min="3352" max="3352" width="2.6640625" style="3" customWidth="1"/>
    <col min="3353" max="3355" width="3.88671875" style="3" customWidth="1"/>
    <col min="3356" max="3356" width="2.6640625" style="3" customWidth="1"/>
    <col min="3357" max="3588" width="11.44140625" style="3"/>
    <col min="3589" max="3599" width="3.88671875" style="3" customWidth="1"/>
    <col min="3600" max="3600" width="1.44140625" style="3" customWidth="1"/>
    <col min="3601" max="3603" width="3.88671875" style="3" customWidth="1"/>
    <col min="3604" max="3604" width="2.44140625" style="3" customWidth="1"/>
    <col min="3605" max="3607" width="3.88671875" style="3" customWidth="1"/>
    <col min="3608" max="3608" width="2.6640625" style="3" customWidth="1"/>
    <col min="3609" max="3611" width="3.88671875" style="3" customWidth="1"/>
    <col min="3612" max="3612" width="2.6640625" style="3" customWidth="1"/>
    <col min="3613" max="3844" width="11.44140625" style="3"/>
    <col min="3845" max="3855" width="3.88671875" style="3" customWidth="1"/>
    <col min="3856" max="3856" width="1.44140625" style="3" customWidth="1"/>
    <col min="3857" max="3859" width="3.88671875" style="3" customWidth="1"/>
    <col min="3860" max="3860" width="2.44140625" style="3" customWidth="1"/>
    <col min="3861" max="3863" width="3.88671875" style="3" customWidth="1"/>
    <col min="3864" max="3864" width="2.6640625" style="3" customWidth="1"/>
    <col min="3865" max="3867" width="3.88671875" style="3" customWidth="1"/>
    <col min="3868" max="3868" width="2.6640625" style="3" customWidth="1"/>
    <col min="3869" max="4100" width="11.44140625" style="3"/>
    <col min="4101" max="4111" width="3.88671875" style="3" customWidth="1"/>
    <col min="4112" max="4112" width="1.44140625" style="3" customWidth="1"/>
    <col min="4113" max="4115" width="3.88671875" style="3" customWidth="1"/>
    <col min="4116" max="4116" width="2.44140625" style="3" customWidth="1"/>
    <col min="4117" max="4119" width="3.88671875" style="3" customWidth="1"/>
    <col min="4120" max="4120" width="2.6640625" style="3" customWidth="1"/>
    <col min="4121" max="4123" width="3.88671875" style="3" customWidth="1"/>
    <col min="4124" max="4124" width="2.6640625" style="3" customWidth="1"/>
    <col min="4125" max="4356" width="11.44140625" style="3"/>
    <col min="4357" max="4367" width="3.88671875" style="3" customWidth="1"/>
    <col min="4368" max="4368" width="1.44140625" style="3" customWidth="1"/>
    <col min="4369" max="4371" width="3.88671875" style="3" customWidth="1"/>
    <col min="4372" max="4372" width="2.44140625" style="3" customWidth="1"/>
    <col min="4373" max="4375" width="3.88671875" style="3" customWidth="1"/>
    <col min="4376" max="4376" width="2.6640625" style="3" customWidth="1"/>
    <col min="4377" max="4379" width="3.88671875" style="3" customWidth="1"/>
    <col min="4380" max="4380" width="2.6640625" style="3" customWidth="1"/>
    <col min="4381" max="4612" width="11.44140625" style="3"/>
    <col min="4613" max="4623" width="3.88671875" style="3" customWidth="1"/>
    <col min="4624" max="4624" width="1.44140625" style="3" customWidth="1"/>
    <col min="4625" max="4627" width="3.88671875" style="3" customWidth="1"/>
    <col min="4628" max="4628" width="2.44140625" style="3" customWidth="1"/>
    <col min="4629" max="4631" width="3.88671875" style="3" customWidth="1"/>
    <col min="4632" max="4632" width="2.6640625" style="3" customWidth="1"/>
    <col min="4633" max="4635" width="3.88671875" style="3" customWidth="1"/>
    <col min="4636" max="4636" width="2.6640625" style="3" customWidth="1"/>
    <col min="4637" max="4868" width="11.44140625" style="3"/>
    <col min="4869" max="4879" width="3.88671875" style="3" customWidth="1"/>
    <col min="4880" max="4880" width="1.44140625" style="3" customWidth="1"/>
    <col min="4881" max="4883" width="3.88671875" style="3" customWidth="1"/>
    <col min="4884" max="4884" width="2.44140625" style="3" customWidth="1"/>
    <col min="4885" max="4887" width="3.88671875" style="3" customWidth="1"/>
    <col min="4888" max="4888" width="2.6640625" style="3" customWidth="1"/>
    <col min="4889" max="4891" width="3.88671875" style="3" customWidth="1"/>
    <col min="4892" max="4892" width="2.6640625" style="3" customWidth="1"/>
    <col min="4893" max="5124" width="11.44140625" style="3"/>
    <col min="5125" max="5135" width="3.88671875" style="3" customWidth="1"/>
    <col min="5136" max="5136" width="1.44140625" style="3" customWidth="1"/>
    <col min="5137" max="5139" width="3.88671875" style="3" customWidth="1"/>
    <col min="5140" max="5140" width="2.44140625" style="3" customWidth="1"/>
    <col min="5141" max="5143" width="3.88671875" style="3" customWidth="1"/>
    <col min="5144" max="5144" width="2.6640625" style="3" customWidth="1"/>
    <col min="5145" max="5147" width="3.88671875" style="3" customWidth="1"/>
    <col min="5148" max="5148" width="2.6640625" style="3" customWidth="1"/>
    <col min="5149" max="5380" width="11.44140625" style="3"/>
    <col min="5381" max="5391" width="3.88671875" style="3" customWidth="1"/>
    <col min="5392" max="5392" width="1.44140625" style="3" customWidth="1"/>
    <col min="5393" max="5395" width="3.88671875" style="3" customWidth="1"/>
    <col min="5396" max="5396" width="2.44140625" style="3" customWidth="1"/>
    <col min="5397" max="5399" width="3.88671875" style="3" customWidth="1"/>
    <col min="5400" max="5400" width="2.6640625" style="3" customWidth="1"/>
    <col min="5401" max="5403" width="3.88671875" style="3" customWidth="1"/>
    <col min="5404" max="5404" width="2.6640625" style="3" customWidth="1"/>
    <col min="5405" max="5636" width="11.44140625" style="3"/>
    <col min="5637" max="5647" width="3.88671875" style="3" customWidth="1"/>
    <col min="5648" max="5648" width="1.44140625" style="3" customWidth="1"/>
    <col min="5649" max="5651" width="3.88671875" style="3" customWidth="1"/>
    <col min="5652" max="5652" width="2.44140625" style="3" customWidth="1"/>
    <col min="5653" max="5655" width="3.88671875" style="3" customWidth="1"/>
    <col min="5656" max="5656" width="2.6640625" style="3" customWidth="1"/>
    <col min="5657" max="5659" width="3.88671875" style="3" customWidth="1"/>
    <col min="5660" max="5660" width="2.6640625" style="3" customWidth="1"/>
    <col min="5661" max="5892" width="11.44140625" style="3"/>
    <col min="5893" max="5903" width="3.88671875" style="3" customWidth="1"/>
    <col min="5904" max="5904" width="1.44140625" style="3" customWidth="1"/>
    <col min="5905" max="5907" width="3.88671875" style="3" customWidth="1"/>
    <col min="5908" max="5908" width="2.44140625" style="3" customWidth="1"/>
    <col min="5909" max="5911" width="3.88671875" style="3" customWidth="1"/>
    <col min="5912" max="5912" width="2.6640625" style="3" customWidth="1"/>
    <col min="5913" max="5915" width="3.88671875" style="3" customWidth="1"/>
    <col min="5916" max="5916" width="2.6640625" style="3" customWidth="1"/>
    <col min="5917" max="6148" width="11.44140625" style="3"/>
    <col min="6149" max="6159" width="3.88671875" style="3" customWidth="1"/>
    <col min="6160" max="6160" width="1.44140625" style="3" customWidth="1"/>
    <col min="6161" max="6163" width="3.88671875" style="3" customWidth="1"/>
    <col min="6164" max="6164" width="2.44140625" style="3" customWidth="1"/>
    <col min="6165" max="6167" width="3.88671875" style="3" customWidth="1"/>
    <col min="6168" max="6168" width="2.6640625" style="3" customWidth="1"/>
    <col min="6169" max="6171" width="3.88671875" style="3" customWidth="1"/>
    <col min="6172" max="6172" width="2.6640625" style="3" customWidth="1"/>
    <col min="6173" max="6404" width="11.44140625" style="3"/>
    <col min="6405" max="6415" width="3.88671875" style="3" customWidth="1"/>
    <col min="6416" max="6416" width="1.44140625" style="3" customWidth="1"/>
    <col min="6417" max="6419" width="3.88671875" style="3" customWidth="1"/>
    <col min="6420" max="6420" width="2.44140625" style="3" customWidth="1"/>
    <col min="6421" max="6423" width="3.88671875" style="3" customWidth="1"/>
    <col min="6424" max="6424" width="2.6640625" style="3" customWidth="1"/>
    <col min="6425" max="6427" width="3.88671875" style="3" customWidth="1"/>
    <col min="6428" max="6428" width="2.6640625" style="3" customWidth="1"/>
    <col min="6429" max="6660" width="11.44140625" style="3"/>
    <col min="6661" max="6671" width="3.88671875" style="3" customWidth="1"/>
    <col min="6672" max="6672" width="1.44140625" style="3" customWidth="1"/>
    <col min="6673" max="6675" width="3.88671875" style="3" customWidth="1"/>
    <col min="6676" max="6676" width="2.44140625" style="3" customWidth="1"/>
    <col min="6677" max="6679" width="3.88671875" style="3" customWidth="1"/>
    <col min="6680" max="6680" width="2.6640625" style="3" customWidth="1"/>
    <col min="6681" max="6683" width="3.88671875" style="3" customWidth="1"/>
    <col min="6684" max="6684" width="2.6640625" style="3" customWidth="1"/>
    <col min="6685" max="6916" width="11.44140625" style="3"/>
    <col min="6917" max="6927" width="3.88671875" style="3" customWidth="1"/>
    <col min="6928" max="6928" width="1.44140625" style="3" customWidth="1"/>
    <col min="6929" max="6931" width="3.88671875" style="3" customWidth="1"/>
    <col min="6932" max="6932" width="2.44140625" style="3" customWidth="1"/>
    <col min="6933" max="6935" width="3.88671875" style="3" customWidth="1"/>
    <col min="6936" max="6936" width="2.6640625" style="3" customWidth="1"/>
    <col min="6937" max="6939" width="3.88671875" style="3" customWidth="1"/>
    <col min="6940" max="6940" width="2.6640625" style="3" customWidth="1"/>
    <col min="6941" max="7172" width="11.44140625" style="3"/>
    <col min="7173" max="7183" width="3.88671875" style="3" customWidth="1"/>
    <col min="7184" max="7184" width="1.44140625" style="3" customWidth="1"/>
    <col min="7185" max="7187" width="3.88671875" style="3" customWidth="1"/>
    <col min="7188" max="7188" width="2.44140625" style="3" customWidth="1"/>
    <col min="7189" max="7191" width="3.88671875" style="3" customWidth="1"/>
    <col min="7192" max="7192" width="2.6640625" style="3" customWidth="1"/>
    <col min="7193" max="7195" width="3.88671875" style="3" customWidth="1"/>
    <col min="7196" max="7196" width="2.6640625" style="3" customWidth="1"/>
    <col min="7197" max="7428" width="11.44140625" style="3"/>
    <col min="7429" max="7439" width="3.88671875" style="3" customWidth="1"/>
    <col min="7440" max="7440" width="1.44140625" style="3" customWidth="1"/>
    <col min="7441" max="7443" width="3.88671875" style="3" customWidth="1"/>
    <col min="7444" max="7444" width="2.44140625" style="3" customWidth="1"/>
    <col min="7445" max="7447" width="3.88671875" style="3" customWidth="1"/>
    <col min="7448" max="7448" width="2.6640625" style="3" customWidth="1"/>
    <col min="7449" max="7451" width="3.88671875" style="3" customWidth="1"/>
    <col min="7452" max="7452" width="2.6640625" style="3" customWidth="1"/>
    <col min="7453" max="7684" width="11.44140625" style="3"/>
    <col min="7685" max="7695" width="3.88671875" style="3" customWidth="1"/>
    <col min="7696" max="7696" width="1.44140625" style="3" customWidth="1"/>
    <col min="7697" max="7699" width="3.88671875" style="3" customWidth="1"/>
    <col min="7700" max="7700" width="2.44140625" style="3" customWidth="1"/>
    <col min="7701" max="7703" width="3.88671875" style="3" customWidth="1"/>
    <col min="7704" max="7704" width="2.6640625" style="3" customWidth="1"/>
    <col min="7705" max="7707" width="3.88671875" style="3" customWidth="1"/>
    <col min="7708" max="7708" width="2.6640625" style="3" customWidth="1"/>
    <col min="7709" max="7940" width="11.44140625" style="3"/>
    <col min="7941" max="7951" width="3.88671875" style="3" customWidth="1"/>
    <col min="7952" max="7952" width="1.44140625" style="3" customWidth="1"/>
    <col min="7953" max="7955" width="3.88671875" style="3" customWidth="1"/>
    <col min="7956" max="7956" width="2.44140625" style="3" customWidth="1"/>
    <col min="7957" max="7959" width="3.88671875" style="3" customWidth="1"/>
    <col min="7960" max="7960" width="2.6640625" style="3" customWidth="1"/>
    <col min="7961" max="7963" width="3.88671875" style="3" customWidth="1"/>
    <col min="7964" max="7964" width="2.6640625" style="3" customWidth="1"/>
    <col min="7965" max="8196" width="11.44140625" style="3"/>
    <col min="8197" max="8207" width="3.88671875" style="3" customWidth="1"/>
    <col min="8208" max="8208" width="1.44140625" style="3" customWidth="1"/>
    <col min="8209" max="8211" width="3.88671875" style="3" customWidth="1"/>
    <col min="8212" max="8212" width="2.44140625" style="3" customWidth="1"/>
    <col min="8213" max="8215" width="3.88671875" style="3" customWidth="1"/>
    <col min="8216" max="8216" width="2.6640625" style="3" customWidth="1"/>
    <col min="8217" max="8219" width="3.88671875" style="3" customWidth="1"/>
    <col min="8220" max="8220" width="2.6640625" style="3" customWidth="1"/>
    <col min="8221" max="8452" width="11.44140625" style="3"/>
    <col min="8453" max="8463" width="3.88671875" style="3" customWidth="1"/>
    <col min="8464" max="8464" width="1.44140625" style="3" customWidth="1"/>
    <col min="8465" max="8467" width="3.88671875" style="3" customWidth="1"/>
    <col min="8468" max="8468" width="2.44140625" style="3" customWidth="1"/>
    <col min="8469" max="8471" width="3.88671875" style="3" customWidth="1"/>
    <col min="8472" max="8472" width="2.6640625" style="3" customWidth="1"/>
    <col min="8473" max="8475" width="3.88671875" style="3" customWidth="1"/>
    <col min="8476" max="8476" width="2.6640625" style="3" customWidth="1"/>
    <col min="8477" max="8708" width="11.44140625" style="3"/>
    <col min="8709" max="8719" width="3.88671875" style="3" customWidth="1"/>
    <col min="8720" max="8720" width="1.44140625" style="3" customWidth="1"/>
    <col min="8721" max="8723" width="3.88671875" style="3" customWidth="1"/>
    <col min="8724" max="8724" width="2.44140625" style="3" customWidth="1"/>
    <col min="8725" max="8727" width="3.88671875" style="3" customWidth="1"/>
    <col min="8728" max="8728" width="2.6640625" style="3" customWidth="1"/>
    <col min="8729" max="8731" width="3.88671875" style="3" customWidth="1"/>
    <col min="8732" max="8732" width="2.6640625" style="3" customWidth="1"/>
    <col min="8733" max="8964" width="11.44140625" style="3"/>
    <col min="8965" max="8975" width="3.88671875" style="3" customWidth="1"/>
    <col min="8976" max="8976" width="1.44140625" style="3" customWidth="1"/>
    <col min="8977" max="8979" width="3.88671875" style="3" customWidth="1"/>
    <col min="8980" max="8980" width="2.44140625" style="3" customWidth="1"/>
    <col min="8981" max="8983" width="3.88671875" style="3" customWidth="1"/>
    <col min="8984" max="8984" width="2.6640625" style="3" customWidth="1"/>
    <col min="8985" max="8987" width="3.88671875" style="3" customWidth="1"/>
    <col min="8988" max="8988" width="2.6640625" style="3" customWidth="1"/>
    <col min="8989" max="9220" width="11.44140625" style="3"/>
    <col min="9221" max="9231" width="3.88671875" style="3" customWidth="1"/>
    <col min="9232" max="9232" width="1.44140625" style="3" customWidth="1"/>
    <col min="9233" max="9235" width="3.88671875" style="3" customWidth="1"/>
    <col min="9236" max="9236" width="2.44140625" style="3" customWidth="1"/>
    <col min="9237" max="9239" width="3.88671875" style="3" customWidth="1"/>
    <col min="9240" max="9240" width="2.6640625" style="3" customWidth="1"/>
    <col min="9241" max="9243" width="3.88671875" style="3" customWidth="1"/>
    <col min="9244" max="9244" width="2.6640625" style="3" customWidth="1"/>
    <col min="9245" max="9476" width="11.44140625" style="3"/>
    <col min="9477" max="9487" width="3.88671875" style="3" customWidth="1"/>
    <col min="9488" max="9488" width="1.44140625" style="3" customWidth="1"/>
    <col min="9489" max="9491" width="3.88671875" style="3" customWidth="1"/>
    <col min="9492" max="9492" width="2.44140625" style="3" customWidth="1"/>
    <col min="9493" max="9495" width="3.88671875" style="3" customWidth="1"/>
    <col min="9496" max="9496" width="2.6640625" style="3" customWidth="1"/>
    <col min="9497" max="9499" width="3.88671875" style="3" customWidth="1"/>
    <col min="9500" max="9500" width="2.6640625" style="3" customWidth="1"/>
    <col min="9501" max="9732" width="11.44140625" style="3"/>
    <col min="9733" max="9743" width="3.88671875" style="3" customWidth="1"/>
    <col min="9744" max="9744" width="1.44140625" style="3" customWidth="1"/>
    <col min="9745" max="9747" width="3.88671875" style="3" customWidth="1"/>
    <col min="9748" max="9748" width="2.44140625" style="3" customWidth="1"/>
    <col min="9749" max="9751" width="3.88671875" style="3" customWidth="1"/>
    <col min="9752" max="9752" width="2.6640625" style="3" customWidth="1"/>
    <col min="9753" max="9755" width="3.88671875" style="3" customWidth="1"/>
    <col min="9756" max="9756" width="2.6640625" style="3" customWidth="1"/>
    <col min="9757" max="9988" width="11.44140625" style="3"/>
    <col min="9989" max="9999" width="3.88671875" style="3" customWidth="1"/>
    <col min="10000" max="10000" width="1.44140625" style="3" customWidth="1"/>
    <col min="10001" max="10003" width="3.88671875" style="3" customWidth="1"/>
    <col min="10004" max="10004" width="2.44140625" style="3" customWidth="1"/>
    <col min="10005" max="10007" width="3.88671875" style="3" customWidth="1"/>
    <col min="10008" max="10008" width="2.6640625" style="3" customWidth="1"/>
    <col min="10009" max="10011" width="3.88671875" style="3" customWidth="1"/>
    <col min="10012" max="10012" width="2.6640625" style="3" customWidth="1"/>
    <col min="10013" max="10244" width="11.44140625" style="3"/>
    <col min="10245" max="10255" width="3.88671875" style="3" customWidth="1"/>
    <col min="10256" max="10256" width="1.44140625" style="3" customWidth="1"/>
    <col min="10257" max="10259" width="3.88671875" style="3" customWidth="1"/>
    <col min="10260" max="10260" width="2.44140625" style="3" customWidth="1"/>
    <col min="10261" max="10263" width="3.88671875" style="3" customWidth="1"/>
    <col min="10264" max="10264" width="2.6640625" style="3" customWidth="1"/>
    <col min="10265" max="10267" width="3.88671875" style="3" customWidth="1"/>
    <col min="10268" max="10268" width="2.6640625" style="3" customWidth="1"/>
    <col min="10269" max="10500" width="11.44140625" style="3"/>
    <col min="10501" max="10511" width="3.88671875" style="3" customWidth="1"/>
    <col min="10512" max="10512" width="1.44140625" style="3" customWidth="1"/>
    <col min="10513" max="10515" width="3.88671875" style="3" customWidth="1"/>
    <col min="10516" max="10516" width="2.44140625" style="3" customWidth="1"/>
    <col min="10517" max="10519" width="3.88671875" style="3" customWidth="1"/>
    <col min="10520" max="10520" width="2.6640625" style="3" customWidth="1"/>
    <col min="10521" max="10523" width="3.88671875" style="3" customWidth="1"/>
    <col min="10524" max="10524" width="2.6640625" style="3" customWidth="1"/>
    <col min="10525" max="10756" width="11.44140625" style="3"/>
    <col min="10757" max="10767" width="3.88671875" style="3" customWidth="1"/>
    <col min="10768" max="10768" width="1.44140625" style="3" customWidth="1"/>
    <col min="10769" max="10771" width="3.88671875" style="3" customWidth="1"/>
    <col min="10772" max="10772" width="2.44140625" style="3" customWidth="1"/>
    <col min="10773" max="10775" width="3.88671875" style="3" customWidth="1"/>
    <col min="10776" max="10776" width="2.6640625" style="3" customWidth="1"/>
    <col min="10777" max="10779" width="3.88671875" style="3" customWidth="1"/>
    <col min="10780" max="10780" width="2.6640625" style="3" customWidth="1"/>
    <col min="10781" max="11012" width="11.44140625" style="3"/>
    <col min="11013" max="11023" width="3.88671875" style="3" customWidth="1"/>
    <col min="11024" max="11024" width="1.44140625" style="3" customWidth="1"/>
    <col min="11025" max="11027" width="3.88671875" style="3" customWidth="1"/>
    <col min="11028" max="11028" width="2.44140625" style="3" customWidth="1"/>
    <col min="11029" max="11031" width="3.88671875" style="3" customWidth="1"/>
    <col min="11032" max="11032" width="2.6640625" style="3" customWidth="1"/>
    <col min="11033" max="11035" width="3.88671875" style="3" customWidth="1"/>
    <col min="11036" max="11036" width="2.6640625" style="3" customWidth="1"/>
    <col min="11037" max="11268" width="11.44140625" style="3"/>
    <col min="11269" max="11279" width="3.88671875" style="3" customWidth="1"/>
    <col min="11280" max="11280" width="1.44140625" style="3" customWidth="1"/>
    <col min="11281" max="11283" width="3.88671875" style="3" customWidth="1"/>
    <col min="11284" max="11284" width="2.44140625" style="3" customWidth="1"/>
    <col min="11285" max="11287" width="3.88671875" style="3" customWidth="1"/>
    <col min="11288" max="11288" width="2.6640625" style="3" customWidth="1"/>
    <col min="11289" max="11291" width="3.88671875" style="3" customWidth="1"/>
    <col min="11292" max="11292" width="2.6640625" style="3" customWidth="1"/>
    <col min="11293" max="11524" width="11.44140625" style="3"/>
    <col min="11525" max="11535" width="3.88671875" style="3" customWidth="1"/>
    <col min="11536" max="11536" width="1.44140625" style="3" customWidth="1"/>
    <col min="11537" max="11539" width="3.88671875" style="3" customWidth="1"/>
    <col min="11540" max="11540" width="2.44140625" style="3" customWidth="1"/>
    <col min="11541" max="11543" width="3.88671875" style="3" customWidth="1"/>
    <col min="11544" max="11544" width="2.6640625" style="3" customWidth="1"/>
    <col min="11545" max="11547" width="3.88671875" style="3" customWidth="1"/>
    <col min="11548" max="11548" width="2.6640625" style="3" customWidth="1"/>
    <col min="11549" max="11780" width="11.44140625" style="3"/>
    <col min="11781" max="11791" width="3.88671875" style="3" customWidth="1"/>
    <col min="11792" max="11792" width="1.44140625" style="3" customWidth="1"/>
    <col min="11793" max="11795" width="3.88671875" style="3" customWidth="1"/>
    <col min="11796" max="11796" width="2.44140625" style="3" customWidth="1"/>
    <col min="11797" max="11799" width="3.88671875" style="3" customWidth="1"/>
    <col min="11800" max="11800" width="2.6640625" style="3" customWidth="1"/>
    <col min="11801" max="11803" width="3.88671875" style="3" customWidth="1"/>
    <col min="11804" max="11804" width="2.6640625" style="3" customWidth="1"/>
    <col min="11805" max="12036" width="11.44140625" style="3"/>
    <col min="12037" max="12047" width="3.88671875" style="3" customWidth="1"/>
    <col min="12048" max="12048" width="1.44140625" style="3" customWidth="1"/>
    <col min="12049" max="12051" width="3.88671875" style="3" customWidth="1"/>
    <col min="12052" max="12052" width="2.44140625" style="3" customWidth="1"/>
    <col min="12053" max="12055" width="3.88671875" style="3" customWidth="1"/>
    <col min="12056" max="12056" width="2.6640625" style="3" customWidth="1"/>
    <col min="12057" max="12059" width="3.88671875" style="3" customWidth="1"/>
    <col min="12060" max="12060" width="2.6640625" style="3" customWidth="1"/>
    <col min="12061" max="12292" width="11.44140625" style="3"/>
    <col min="12293" max="12303" width="3.88671875" style="3" customWidth="1"/>
    <col min="12304" max="12304" width="1.44140625" style="3" customWidth="1"/>
    <col min="12305" max="12307" width="3.88671875" style="3" customWidth="1"/>
    <col min="12308" max="12308" width="2.44140625" style="3" customWidth="1"/>
    <col min="12309" max="12311" width="3.88671875" style="3" customWidth="1"/>
    <col min="12312" max="12312" width="2.6640625" style="3" customWidth="1"/>
    <col min="12313" max="12315" width="3.88671875" style="3" customWidth="1"/>
    <col min="12316" max="12316" width="2.6640625" style="3" customWidth="1"/>
    <col min="12317" max="12548" width="11.44140625" style="3"/>
    <col min="12549" max="12559" width="3.88671875" style="3" customWidth="1"/>
    <col min="12560" max="12560" width="1.44140625" style="3" customWidth="1"/>
    <col min="12561" max="12563" width="3.88671875" style="3" customWidth="1"/>
    <col min="12564" max="12564" width="2.44140625" style="3" customWidth="1"/>
    <col min="12565" max="12567" width="3.88671875" style="3" customWidth="1"/>
    <col min="12568" max="12568" width="2.6640625" style="3" customWidth="1"/>
    <col min="12569" max="12571" width="3.88671875" style="3" customWidth="1"/>
    <col min="12572" max="12572" width="2.6640625" style="3" customWidth="1"/>
    <col min="12573" max="12804" width="11.44140625" style="3"/>
    <col min="12805" max="12815" width="3.88671875" style="3" customWidth="1"/>
    <col min="12816" max="12816" width="1.44140625" style="3" customWidth="1"/>
    <col min="12817" max="12819" width="3.88671875" style="3" customWidth="1"/>
    <col min="12820" max="12820" width="2.44140625" style="3" customWidth="1"/>
    <col min="12821" max="12823" width="3.88671875" style="3" customWidth="1"/>
    <col min="12824" max="12824" width="2.6640625" style="3" customWidth="1"/>
    <col min="12825" max="12827" width="3.88671875" style="3" customWidth="1"/>
    <col min="12828" max="12828" width="2.6640625" style="3" customWidth="1"/>
    <col min="12829" max="13060" width="11.44140625" style="3"/>
    <col min="13061" max="13071" width="3.88671875" style="3" customWidth="1"/>
    <col min="13072" max="13072" width="1.44140625" style="3" customWidth="1"/>
    <col min="13073" max="13075" width="3.88671875" style="3" customWidth="1"/>
    <col min="13076" max="13076" width="2.44140625" style="3" customWidth="1"/>
    <col min="13077" max="13079" width="3.88671875" style="3" customWidth="1"/>
    <col min="13080" max="13080" width="2.6640625" style="3" customWidth="1"/>
    <col min="13081" max="13083" width="3.88671875" style="3" customWidth="1"/>
    <col min="13084" max="13084" width="2.6640625" style="3" customWidth="1"/>
    <col min="13085" max="13316" width="11.44140625" style="3"/>
    <col min="13317" max="13327" width="3.88671875" style="3" customWidth="1"/>
    <col min="13328" max="13328" width="1.44140625" style="3" customWidth="1"/>
    <col min="13329" max="13331" width="3.88671875" style="3" customWidth="1"/>
    <col min="13332" max="13332" width="2.44140625" style="3" customWidth="1"/>
    <col min="13333" max="13335" width="3.88671875" style="3" customWidth="1"/>
    <col min="13336" max="13336" width="2.6640625" style="3" customWidth="1"/>
    <col min="13337" max="13339" width="3.88671875" style="3" customWidth="1"/>
    <col min="13340" max="13340" width="2.6640625" style="3" customWidth="1"/>
    <col min="13341" max="13572" width="11.44140625" style="3"/>
    <col min="13573" max="13583" width="3.88671875" style="3" customWidth="1"/>
    <col min="13584" max="13584" width="1.44140625" style="3" customWidth="1"/>
    <col min="13585" max="13587" width="3.88671875" style="3" customWidth="1"/>
    <col min="13588" max="13588" width="2.44140625" style="3" customWidth="1"/>
    <col min="13589" max="13591" width="3.88671875" style="3" customWidth="1"/>
    <col min="13592" max="13592" width="2.6640625" style="3" customWidth="1"/>
    <col min="13593" max="13595" width="3.88671875" style="3" customWidth="1"/>
    <col min="13596" max="13596" width="2.6640625" style="3" customWidth="1"/>
    <col min="13597" max="13828" width="11.44140625" style="3"/>
    <col min="13829" max="13839" width="3.88671875" style="3" customWidth="1"/>
    <col min="13840" max="13840" width="1.44140625" style="3" customWidth="1"/>
    <col min="13841" max="13843" width="3.88671875" style="3" customWidth="1"/>
    <col min="13844" max="13844" width="2.44140625" style="3" customWidth="1"/>
    <col min="13845" max="13847" width="3.88671875" style="3" customWidth="1"/>
    <col min="13848" max="13848" width="2.6640625" style="3" customWidth="1"/>
    <col min="13849" max="13851" width="3.88671875" style="3" customWidth="1"/>
    <col min="13852" max="13852" width="2.6640625" style="3" customWidth="1"/>
    <col min="13853" max="14084" width="11.44140625" style="3"/>
    <col min="14085" max="14095" width="3.88671875" style="3" customWidth="1"/>
    <col min="14096" max="14096" width="1.44140625" style="3" customWidth="1"/>
    <col min="14097" max="14099" width="3.88671875" style="3" customWidth="1"/>
    <col min="14100" max="14100" width="2.44140625" style="3" customWidth="1"/>
    <col min="14101" max="14103" width="3.88671875" style="3" customWidth="1"/>
    <col min="14104" max="14104" width="2.6640625" style="3" customWidth="1"/>
    <col min="14105" max="14107" width="3.88671875" style="3" customWidth="1"/>
    <col min="14108" max="14108" width="2.6640625" style="3" customWidth="1"/>
    <col min="14109" max="14340" width="11.44140625" style="3"/>
    <col min="14341" max="14351" width="3.88671875" style="3" customWidth="1"/>
    <col min="14352" max="14352" width="1.44140625" style="3" customWidth="1"/>
    <col min="14353" max="14355" width="3.88671875" style="3" customWidth="1"/>
    <col min="14356" max="14356" width="2.44140625" style="3" customWidth="1"/>
    <col min="14357" max="14359" width="3.88671875" style="3" customWidth="1"/>
    <col min="14360" max="14360" width="2.6640625" style="3" customWidth="1"/>
    <col min="14361" max="14363" width="3.88671875" style="3" customWidth="1"/>
    <col min="14364" max="14364" width="2.6640625" style="3" customWidth="1"/>
    <col min="14365" max="14596" width="11.44140625" style="3"/>
    <col min="14597" max="14607" width="3.88671875" style="3" customWidth="1"/>
    <col min="14608" max="14608" width="1.44140625" style="3" customWidth="1"/>
    <col min="14609" max="14611" width="3.88671875" style="3" customWidth="1"/>
    <col min="14612" max="14612" width="2.44140625" style="3" customWidth="1"/>
    <col min="14613" max="14615" width="3.88671875" style="3" customWidth="1"/>
    <col min="14616" max="14616" width="2.6640625" style="3" customWidth="1"/>
    <col min="14617" max="14619" width="3.88671875" style="3" customWidth="1"/>
    <col min="14620" max="14620" width="2.6640625" style="3" customWidth="1"/>
    <col min="14621" max="14852" width="11.44140625" style="3"/>
    <col min="14853" max="14863" width="3.88671875" style="3" customWidth="1"/>
    <col min="14864" max="14864" width="1.44140625" style="3" customWidth="1"/>
    <col min="14865" max="14867" width="3.88671875" style="3" customWidth="1"/>
    <col min="14868" max="14868" width="2.44140625" style="3" customWidth="1"/>
    <col min="14869" max="14871" width="3.88671875" style="3" customWidth="1"/>
    <col min="14872" max="14872" width="2.6640625" style="3" customWidth="1"/>
    <col min="14873" max="14875" width="3.88671875" style="3" customWidth="1"/>
    <col min="14876" max="14876" width="2.6640625" style="3" customWidth="1"/>
    <col min="14877" max="15108" width="11.44140625" style="3"/>
    <col min="15109" max="15119" width="3.88671875" style="3" customWidth="1"/>
    <col min="15120" max="15120" width="1.44140625" style="3" customWidth="1"/>
    <col min="15121" max="15123" width="3.88671875" style="3" customWidth="1"/>
    <col min="15124" max="15124" width="2.44140625" style="3" customWidth="1"/>
    <col min="15125" max="15127" width="3.88671875" style="3" customWidth="1"/>
    <col min="15128" max="15128" width="2.6640625" style="3" customWidth="1"/>
    <col min="15129" max="15131" width="3.88671875" style="3" customWidth="1"/>
    <col min="15132" max="15132" width="2.6640625" style="3" customWidth="1"/>
    <col min="15133" max="15364" width="11.44140625" style="3"/>
    <col min="15365" max="15375" width="3.88671875" style="3" customWidth="1"/>
    <col min="15376" max="15376" width="1.44140625" style="3" customWidth="1"/>
    <col min="15377" max="15379" width="3.88671875" style="3" customWidth="1"/>
    <col min="15380" max="15380" width="2.44140625" style="3" customWidth="1"/>
    <col min="15381" max="15383" width="3.88671875" style="3" customWidth="1"/>
    <col min="15384" max="15384" width="2.6640625" style="3" customWidth="1"/>
    <col min="15385" max="15387" width="3.88671875" style="3" customWidth="1"/>
    <col min="15388" max="15388" width="2.6640625" style="3" customWidth="1"/>
    <col min="15389" max="15620" width="11.44140625" style="3"/>
    <col min="15621" max="15631" width="3.88671875" style="3" customWidth="1"/>
    <col min="15632" max="15632" width="1.44140625" style="3" customWidth="1"/>
    <col min="15633" max="15635" width="3.88671875" style="3" customWidth="1"/>
    <col min="15636" max="15636" width="2.44140625" style="3" customWidth="1"/>
    <col min="15637" max="15639" width="3.88671875" style="3" customWidth="1"/>
    <col min="15640" max="15640" width="2.6640625" style="3" customWidth="1"/>
    <col min="15641" max="15643" width="3.88671875" style="3" customWidth="1"/>
    <col min="15644" max="15644" width="2.6640625" style="3" customWidth="1"/>
    <col min="15645" max="15876" width="11.44140625" style="3"/>
    <col min="15877" max="15887" width="3.88671875" style="3" customWidth="1"/>
    <col min="15888" max="15888" width="1.44140625" style="3" customWidth="1"/>
    <col min="15889" max="15891" width="3.88671875" style="3" customWidth="1"/>
    <col min="15892" max="15892" width="2.44140625" style="3" customWidth="1"/>
    <col min="15893" max="15895" width="3.88671875" style="3" customWidth="1"/>
    <col min="15896" max="15896" width="2.6640625" style="3" customWidth="1"/>
    <col min="15897" max="15899" width="3.88671875" style="3" customWidth="1"/>
    <col min="15900" max="15900" width="2.6640625" style="3" customWidth="1"/>
    <col min="15901" max="16132" width="11.44140625" style="3"/>
    <col min="16133" max="16143" width="3.88671875" style="3" customWidth="1"/>
    <col min="16144" max="16144" width="1.44140625" style="3" customWidth="1"/>
    <col min="16145" max="16147" width="3.88671875" style="3" customWidth="1"/>
    <col min="16148" max="16148" width="2.44140625" style="3" customWidth="1"/>
    <col min="16149" max="16151" width="3.88671875" style="3" customWidth="1"/>
    <col min="16152" max="16152" width="2.6640625" style="3" customWidth="1"/>
    <col min="16153" max="16155" width="3.88671875" style="3" customWidth="1"/>
    <col min="16156" max="16156" width="2.6640625" style="3" customWidth="1"/>
    <col min="16157" max="16384" width="11.44140625" style="3"/>
  </cols>
  <sheetData>
    <row r="1" spans="1:36" ht="15" thickBot="1"/>
    <row r="2" spans="1:36" ht="15" customHeight="1" thickBot="1">
      <c r="C2" s="261" t="s">
        <v>50</v>
      </c>
      <c r="D2" s="262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4"/>
      <c r="P2" s="100"/>
      <c r="Q2" s="100"/>
      <c r="R2" s="100"/>
      <c r="S2" s="100"/>
      <c r="T2" s="100"/>
      <c r="U2" s="269" t="s">
        <v>51</v>
      </c>
      <c r="V2" s="269"/>
      <c r="W2" s="269"/>
      <c r="X2" s="269"/>
      <c r="Y2" s="269"/>
      <c r="Z2" s="269"/>
      <c r="AA2" s="269"/>
      <c r="AB2" s="101"/>
      <c r="AE2" s="168" t="s">
        <v>52</v>
      </c>
    </row>
    <row r="3" spans="1:36" ht="17.25" customHeight="1" thickBot="1">
      <c r="A3" s="229" t="s">
        <v>53</v>
      </c>
      <c r="B3" s="236">
        <v>1</v>
      </c>
      <c r="C3" s="265"/>
      <c r="D3" s="266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8"/>
      <c r="P3" s="104"/>
      <c r="Q3" s="103"/>
      <c r="R3" s="103"/>
      <c r="S3" s="103"/>
      <c r="T3" s="104"/>
      <c r="U3" s="270"/>
      <c r="V3" s="270"/>
      <c r="W3" s="270"/>
      <c r="X3" s="270"/>
      <c r="Y3" s="270"/>
      <c r="Z3" s="270"/>
      <c r="AA3" s="270"/>
      <c r="AB3" s="105"/>
      <c r="AE3" s="168"/>
    </row>
    <row r="4" spans="1:36" ht="10.5" customHeight="1">
      <c r="B4" s="136"/>
      <c r="C4" s="109"/>
      <c r="D4" s="108"/>
      <c r="E4" s="110"/>
      <c r="F4" s="110"/>
      <c r="G4" s="108"/>
      <c r="H4" s="111"/>
      <c r="I4" s="111"/>
      <c r="J4" s="111"/>
      <c r="K4" s="111"/>
      <c r="L4" s="111"/>
      <c r="M4" s="111"/>
      <c r="N4" s="111"/>
      <c r="O4" s="112"/>
      <c r="P4" s="104"/>
      <c r="Q4" s="103"/>
      <c r="R4" s="103"/>
      <c r="S4" s="103"/>
      <c r="T4" s="104"/>
      <c r="U4" s="270"/>
      <c r="V4" s="270"/>
      <c r="W4" s="270"/>
      <c r="X4" s="270"/>
      <c r="Y4" s="270"/>
      <c r="Z4" s="270"/>
      <c r="AA4" s="270"/>
      <c r="AB4" s="106"/>
      <c r="AE4" s="168" t="s">
        <v>54</v>
      </c>
    </row>
    <row r="5" spans="1:36" ht="16.5" customHeight="1">
      <c r="B5" s="136"/>
      <c r="C5" s="113"/>
      <c r="D5" s="110"/>
      <c r="E5" s="110"/>
      <c r="F5" s="110"/>
      <c r="G5" s="110"/>
      <c r="H5" s="111"/>
      <c r="I5" s="111"/>
      <c r="J5" s="111"/>
      <c r="K5" s="111"/>
      <c r="L5" s="111"/>
      <c r="M5" s="111"/>
      <c r="N5" s="111"/>
      <c r="O5" s="112"/>
      <c r="P5" s="104"/>
      <c r="Q5" s="103"/>
      <c r="R5" s="103"/>
      <c r="S5" s="103"/>
      <c r="T5" s="104"/>
      <c r="U5" s="270" t="s">
        <v>55</v>
      </c>
      <c r="V5" s="270"/>
      <c r="W5" s="270"/>
      <c r="X5" s="271" t="s">
        <v>56</v>
      </c>
      <c r="Y5" s="271"/>
      <c r="Z5" s="271"/>
      <c r="AA5" s="271"/>
      <c r="AB5" s="106"/>
      <c r="AE5" s="168" t="s">
        <v>1</v>
      </c>
    </row>
    <row r="6" spans="1:36" ht="24" customHeight="1">
      <c r="B6" s="136"/>
      <c r="C6" s="114"/>
      <c r="D6" s="111"/>
      <c r="E6" s="111"/>
      <c r="F6" s="111"/>
      <c r="G6" s="111"/>
      <c r="H6" s="134"/>
      <c r="I6" s="133" t="s">
        <v>53</v>
      </c>
      <c r="J6" s="234">
        <v>2</v>
      </c>
      <c r="K6" s="111"/>
      <c r="L6" s="111"/>
      <c r="M6" s="111"/>
      <c r="N6" s="111"/>
      <c r="O6" s="112"/>
      <c r="P6" s="237"/>
      <c r="Q6" s="272" t="s">
        <v>57</v>
      </c>
      <c r="R6" s="272"/>
      <c r="S6" s="272"/>
      <c r="T6" s="272"/>
      <c r="U6" s="273">
        <f>VLOOKUP($B$3,'BASE DE DATOS'!$A$5:$AH$1718,16,0)</f>
        <v>0</v>
      </c>
      <c r="V6" s="274"/>
      <c r="W6" s="275"/>
      <c r="X6" s="276" t="str">
        <f ca="1">IF((U6+730)&gt;TODAY(),"APTO","SIN CAPACITACIÓN")</f>
        <v>SIN CAPACITACIÓN</v>
      </c>
      <c r="Y6" s="276"/>
      <c r="Z6" s="276"/>
      <c r="AA6" s="276"/>
      <c r="AB6" s="107"/>
      <c r="AE6" s="168" t="s">
        <v>58</v>
      </c>
    </row>
    <row r="7" spans="1:36" ht="24.75" customHeight="1">
      <c r="B7" s="136"/>
      <c r="C7" s="114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P7" s="237"/>
      <c r="Q7" s="272" t="s">
        <v>59</v>
      </c>
      <c r="R7" s="272"/>
      <c r="S7" s="272"/>
      <c r="T7" s="272"/>
      <c r="U7" s="273">
        <f>VLOOKUP($B$3,'BASE DE DATOS'!$A$5:$AH$1718,17,0)</f>
        <v>0</v>
      </c>
      <c r="V7" s="274"/>
      <c r="W7" s="275"/>
      <c r="X7" s="276" t="str">
        <f t="shared" ref="X7:X24" ca="1" si="0">IF((U7+730)&gt;TODAY(),"APTO","SIN CAPACITACIÓN")</f>
        <v>SIN CAPACITACIÓN</v>
      </c>
      <c r="Y7" s="276"/>
      <c r="Z7" s="276"/>
      <c r="AA7" s="276"/>
      <c r="AB7" s="107"/>
      <c r="AE7" s="168" t="s">
        <v>60</v>
      </c>
    </row>
    <row r="8" spans="1:36" ht="24.75" customHeight="1">
      <c r="B8" s="136"/>
      <c r="C8" s="115" t="s">
        <v>61</v>
      </c>
      <c r="D8" s="235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2"/>
      <c r="P8" s="237"/>
      <c r="Q8" s="272" t="s">
        <v>62</v>
      </c>
      <c r="R8" s="272"/>
      <c r="S8" s="272"/>
      <c r="T8" s="272"/>
      <c r="U8" s="273">
        <f>VLOOKUP($B$3,'BASE DE DATOS'!$A$5:$AH$1718,18,0)</f>
        <v>44339</v>
      </c>
      <c r="V8" s="274"/>
      <c r="W8" s="275"/>
      <c r="X8" s="276" t="str">
        <f ca="1">IF((U8+730)&gt;TODAY(),"APTO","SIN CAPACITACIÓN")</f>
        <v>APTO</v>
      </c>
      <c r="Y8" s="276"/>
      <c r="Z8" s="276"/>
      <c r="AA8" s="276"/>
      <c r="AB8" s="107"/>
      <c r="AD8" s="3">
        <v>1</v>
      </c>
      <c r="AF8" s="3">
        <v>2</v>
      </c>
      <c r="AG8" s="246">
        <v>3</v>
      </c>
      <c r="AI8" s="3">
        <v>4</v>
      </c>
      <c r="AJ8" s="3">
        <v>5</v>
      </c>
    </row>
    <row r="9" spans="1:36" ht="15" customHeight="1">
      <c r="B9" s="136"/>
      <c r="C9" s="277" t="s">
        <v>63</v>
      </c>
      <c r="D9" s="278"/>
      <c r="E9" s="278"/>
      <c r="F9" s="279"/>
      <c r="G9" s="280" t="str">
        <f>VLOOKUP($B$3,'BASE DE DATOS'!$A$5:$P$1718,2,0)</f>
        <v>mmmmm</v>
      </c>
      <c r="H9" s="281"/>
      <c r="I9" s="281"/>
      <c r="J9" s="281"/>
      <c r="K9" s="281"/>
      <c r="L9" s="281"/>
      <c r="M9" s="281"/>
      <c r="N9" s="282"/>
      <c r="O9" s="118"/>
      <c r="P9" s="237"/>
      <c r="Q9" s="272" t="s">
        <v>64</v>
      </c>
      <c r="R9" s="272"/>
      <c r="S9" s="272"/>
      <c r="T9" s="272"/>
      <c r="U9" s="273">
        <f>VLOOKUP($B$3,'BASE DE DATOS'!$A$5:$AH$1718,19,0)</f>
        <v>0</v>
      </c>
      <c r="V9" s="274"/>
      <c r="W9" s="275"/>
      <c r="X9" s="276" t="str">
        <f t="shared" ref="X9:X16" ca="1" si="1">IF((U9+730)&gt;TODAY(),"APTO","SIN CAPACITACIÓN")</f>
        <v>SIN CAPACITACIÓN</v>
      </c>
      <c r="Y9" s="276"/>
      <c r="Z9" s="276"/>
      <c r="AA9" s="276"/>
      <c r="AB9" s="107"/>
    </row>
    <row r="10" spans="1:36" ht="24" customHeight="1">
      <c r="B10" s="136"/>
      <c r="C10" s="277"/>
      <c r="D10" s="278"/>
      <c r="E10" s="278"/>
      <c r="F10" s="279"/>
      <c r="G10" s="283"/>
      <c r="H10" s="284"/>
      <c r="I10" s="284"/>
      <c r="J10" s="284"/>
      <c r="K10" s="284"/>
      <c r="L10" s="284"/>
      <c r="M10" s="284"/>
      <c r="N10" s="285"/>
      <c r="O10" s="118"/>
      <c r="P10" s="237"/>
      <c r="Q10" s="272" t="s">
        <v>65</v>
      </c>
      <c r="R10" s="272"/>
      <c r="S10" s="272"/>
      <c r="T10" s="272"/>
      <c r="U10" s="273">
        <f>VLOOKUP($B$3,'BASE DE DATOS'!$A$5:$AH$1718,20,0)</f>
        <v>0</v>
      </c>
      <c r="V10" s="274"/>
      <c r="W10" s="275"/>
      <c r="X10" s="276" t="str">
        <f t="shared" ca="1" si="1"/>
        <v>SIN CAPACITACIÓN</v>
      </c>
      <c r="Y10" s="276"/>
      <c r="Z10" s="276"/>
      <c r="AA10" s="276"/>
      <c r="AB10" s="107"/>
    </row>
    <row r="11" spans="1:36" ht="15.75" customHeight="1">
      <c r="B11" s="136"/>
      <c r="C11" s="277" t="s">
        <v>66</v>
      </c>
      <c r="D11" s="278"/>
      <c r="E11" s="278"/>
      <c r="F11" s="279"/>
      <c r="G11" s="280" t="str">
        <f>VLOOKUP($B$3,'BASE DE DATOS'!$A$5:$P$1718,3,0)</f>
        <v>mariana perez lopez</v>
      </c>
      <c r="H11" s="281"/>
      <c r="I11" s="281"/>
      <c r="J11" s="281"/>
      <c r="K11" s="281"/>
      <c r="L11" s="281"/>
      <c r="M11" s="281"/>
      <c r="N11" s="282"/>
      <c r="O11" s="118"/>
      <c r="P11" s="237"/>
      <c r="Q11" s="272" t="s">
        <v>67</v>
      </c>
      <c r="R11" s="272"/>
      <c r="S11" s="272"/>
      <c r="T11" s="272"/>
      <c r="U11" s="273">
        <f>VLOOKUP($B$3,'BASE DE DATOS'!$A$5:$AH$1718,21,0)</f>
        <v>0</v>
      </c>
      <c r="V11" s="274"/>
      <c r="W11" s="275"/>
      <c r="X11" s="276" t="str">
        <f t="shared" ca="1" si="1"/>
        <v>SIN CAPACITACIÓN</v>
      </c>
      <c r="Y11" s="276"/>
      <c r="Z11" s="276"/>
      <c r="AA11" s="276"/>
      <c r="AB11" s="107"/>
    </row>
    <row r="12" spans="1:36" ht="15.75" customHeight="1">
      <c r="B12" s="136"/>
      <c r="C12" s="277"/>
      <c r="D12" s="278"/>
      <c r="E12" s="278"/>
      <c r="F12" s="279"/>
      <c r="G12" s="283"/>
      <c r="H12" s="284"/>
      <c r="I12" s="284"/>
      <c r="J12" s="284"/>
      <c r="K12" s="284"/>
      <c r="L12" s="284"/>
      <c r="M12" s="284"/>
      <c r="N12" s="285"/>
      <c r="O12" s="118"/>
      <c r="P12" s="237"/>
      <c r="Q12" s="272" t="s">
        <v>68</v>
      </c>
      <c r="R12" s="272"/>
      <c r="S12" s="272"/>
      <c r="T12" s="272"/>
      <c r="U12" s="273">
        <f>VLOOKUP($B$3,'BASE DE DATOS'!$A$5:$AH$1718,22,0)</f>
        <v>0</v>
      </c>
      <c r="V12" s="274"/>
      <c r="W12" s="275"/>
      <c r="X12" s="276" t="str">
        <f t="shared" ca="1" si="1"/>
        <v>SIN CAPACITACIÓN</v>
      </c>
      <c r="Y12" s="276"/>
      <c r="Z12" s="276"/>
      <c r="AA12" s="276"/>
      <c r="AB12" s="107"/>
    </row>
    <row r="13" spans="1:36" ht="15.75" customHeight="1">
      <c r="B13" s="136"/>
      <c r="C13" s="247" t="s">
        <v>69</v>
      </c>
      <c r="D13" s="248"/>
      <c r="E13" s="116"/>
      <c r="F13" s="117"/>
      <c r="G13" s="286" t="str">
        <f>VLOOKUP($B$3,'BASE DE DATOS'!$A$5:$P$1718,5,0)</f>
        <v>supervisor /oficial</v>
      </c>
      <c r="H13" s="287"/>
      <c r="I13" s="287"/>
      <c r="J13" s="287"/>
      <c r="K13" s="287"/>
      <c r="L13" s="287"/>
      <c r="M13" s="287"/>
      <c r="N13" s="288"/>
      <c r="O13" s="118"/>
      <c r="P13" s="237"/>
      <c r="Q13" s="272" t="s">
        <v>70</v>
      </c>
      <c r="R13" s="272"/>
      <c r="S13" s="272"/>
      <c r="T13" s="272"/>
      <c r="U13" s="273">
        <f>VLOOKUP($B$3,'BASE DE DATOS'!$A$5:$AH$1718,23,0)</f>
        <v>0</v>
      </c>
      <c r="V13" s="274"/>
      <c r="W13" s="275"/>
      <c r="X13" s="276" t="str">
        <f t="shared" ca="1" si="1"/>
        <v>SIN CAPACITACIÓN</v>
      </c>
      <c r="Y13" s="276"/>
      <c r="Z13" s="276"/>
      <c r="AA13" s="276"/>
      <c r="AB13" s="107"/>
    </row>
    <row r="14" spans="1:36" ht="24.75" customHeight="1">
      <c r="B14" s="136"/>
      <c r="C14" s="247" t="s">
        <v>71</v>
      </c>
      <c r="D14" s="248"/>
      <c r="E14" s="116"/>
      <c r="F14" s="117"/>
      <c r="G14" s="286">
        <f>VLOOKUP($B$3,'BASE DE DATOS'!$A$5:$P$1718,6,0)</f>
        <v>66676578</v>
      </c>
      <c r="H14" s="287"/>
      <c r="I14" s="287"/>
      <c r="J14" s="287"/>
      <c r="K14" s="287"/>
      <c r="L14" s="287"/>
      <c r="M14" s="287"/>
      <c r="N14" s="288"/>
      <c r="O14" s="118"/>
      <c r="P14" s="237"/>
      <c r="Q14" s="272" t="s">
        <v>72</v>
      </c>
      <c r="R14" s="272"/>
      <c r="S14" s="272"/>
      <c r="T14" s="272"/>
      <c r="U14" s="273">
        <f>VLOOKUP($B$3,'BASE DE DATOS'!$A$5:$AH$1718,24,0)</f>
        <v>44703</v>
      </c>
      <c r="V14" s="274"/>
      <c r="W14" s="275"/>
      <c r="X14" s="276" t="str">
        <f t="shared" ca="1" si="1"/>
        <v>APTO</v>
      </c>
      <c r="Y14" s="276"/>
      <c r="Z14" s="276"/>
      <c r="AA14" s="276"/>
      <c r="AB14" s="107"/>
    </row>
    <row r="15" spans="1:36" ht="23.25" customHeight="1">
      <c r="B15" s="136"/>
      <c r="C15" s="240" t="s">
        <v>73</v>
      </c>
      <c r="D15" s="241"/>
      <c r="E15" s="116"/>
      <c r="F15" s="117"/>
      <c r="G15" s="104"/>
      <c r="H15" s="104"/>
      <c r="I15" s="104"/>
      <c r="J15" s="104"/>
      <c r="K15" s="104"/>
      <c r="L15" s="104"/>
      <c r="M15" s="104"/>
      <c r="N15" s="104"/>
      <c r="O15" s="118"/>
      <c r="P15" s="237"/>
      <c r="Q15" s="272" t="s">
        <v>32</v>
      </c>
      <c r="R15" s="272"/>
      <c r="S15" s="272"/>
      <c r="T15" s="272"/>
      <c r="U15" s="273">
        <f>VLOOKUP($B$3,'BASE DE DATOS'!$A$5:$AH$1718,25,0)</f>
        <v>0</v>
      </c>
      <c r="V15" s="274"/>
      <c r="W15" s="275"/>
      <c r="X15" s="276" t="str">
        <f t="shared" ca="1" si="1"/>
        <v>SIN CAPACITACIÓN</v>
      </c>
      <c r="Y15" s="276"/>
      <c r="Z15" s="276"/>
      <c r="AA15" s="276"/>
      <c r="AB15" s="107"/>
      <c r="AD15" s="3">
        <v>6</v>
      </c>
      <c r="AF15" s="3">
        <v>7</v>
      </c>
      <c r="AG15" s="3">
        <v>8</v>
      </c>
      <c r="AI15" s="3">
        <v>9</v>
      </c>
      <c r="AJ15" s="3">
        <v>10</v>
      </c>
    </row>
    <row r="16" spans="1:36" ht="26.25" customHeight="1">
      <c r="B16" s="136"/>
      <c r="C16" s="102"/>
      <c r="D16" s="104"/>
      <c r="E16" s="290" t="str">
        <f>VLOOKUP(B3,'BASE DE DATOS'!$A$5:$AL$1718,8,0)</f>
        <v>responsable de la compañía</v>
      </c>
      <c r="F16" s="291"/>
      <c r="G16" s="291"/>
      <c r="H16" s="291"/>
      <c r="I16" s="291"/>
      <c r="J16" s="292"/>
      <c r="K16" s="293">
        <f>VLOOKUP(B3,'BASE DE DATOS'!$A$5:$AL$1718,9,0)</f>
        <v>33445</v>
      </c>
      <c r="L16" s="294"/>
      <c r="M16" s="294"/>
      <c r="N16" s="295"/>
      <c r="O16" s="118"/>
      <c r="P16" s="237"/>
      <c r="Q16" s="272" t="s">
        <v>74</v>
      </c>
      <c r="R16" s="272"/>
      <c r="S16" s="272"/>
      <c r="T16" s="272"/>
      <c r="U16" s="273">
        <f>VLOOKUP($B$3,'BASE DE DATOS'!$A$5:$AH$1718,26,0)</f>
        <v>0</v>
      </c>
      <c r="V16" s="274"/>
      <c r="W16" s="275"/>
      <c r="X16" s="276" t="str">
        <f t="shared" ca="1" si="1"/>
        <v>SIN CAPACITACIÓN</v>
      </c>
      <c r="Y16" s="276"/>
      <c r="Z16" s="276"/>
      <c r="AA16" s="276"/>
      <c r="AB16" s="107"/>
    </row>
    <row r="17" spans="2:29" ht="25.5" customHeight="1">
      <c r="B17" s="136"/>
      <c r="C17" s="289" t="s">
        <v>75</v>
      </c>
      <c r="D17" s="270"/>
      <c r="E17" s="270"/>
      <c r="F17" s="270"/>
      <c r="G17" s="270"/>
      <c r="H17" s="270"/>
      <c r="I17" s="104"/>
      <c r="J17" s="104"/>
      <c r="K17" s="104"/>
      <c r="L17" s="104"/>
      <c r="M17" s="104"/>
      <c r="N17" s="104"/>
      <c r="O17" s="118" t="s">
        <v>76</v>
      </c>
      <c r="P17" s="237"/>
      <c r="Q17" s="272" t="s">
        <v>34</v>
      </c>
      <c r="R17" s="272"/>
      <c r="S17" s="272"/>
      <c r="T17" s="272"/>
      <c r="U17" s="273">
        <f>VLOOKUP($B$3,'BASE DE DATOS'!$A$5:$AH$1718,27,0)</f>
        <v>0</v>
      </c>
      <c r="V17" s="274"/>
      <c r="W17" s="275"/>
      <c r="X17" s="276" t="str">
        <f t="shared" ca="1" si="0"/>
        <v>SIN CAPACITACIÓN</v>
      </c>
      <c r="Y17" s="276"/>
      <c r="Z17" s="276"/>
      <c r="AA17" s="276"/>
      <c r="AB17" s="107"/>
    </row>
    <row r="18" spans="2:29" ht="15.75" customHeight="1">
      <c r="B18" s="136"/>
      <c r="C18" s="289"/>
      <c r="D18" s="270"/>
      <c r="E18" s="270"/>
      <c r="F18" s="270"/>
      <c r="G18" s="270"/>
      <c r="H18" s="270"/>
      <c r="I18" s="135"/>
      <c r="J18" s="140"/>
      <c r="K18" s="140"/>
      <c r="L18" s="140"/>
      <c r="M18" s="140"/>
      <c r="N18" s="104"/>
      <c r="O18" s="118"/>
      <c r="P18" s="237"/>
      <c r="Q18" s="272" t="s">
        <v>35</v>
      </c>
      <c r="R18" s="272"/>
      <c r="S18" s="272"/>
      <c r="T18" s="272"/>
      <c r="U18" s="273">
        <f>VLOOKUP($B$3,'BASE DE DATOS'!$A$5:$AH$1718,28,0)</f>
        <v>0</v>
      </c>
      <c r="V18" s="274"/>
      <c r="W18" s="275"/>
      <c r="X18" s="276" t="str">
        <f t="shared" ca="1" si="0"/>
        <v>SIN CAPACITACIÓN</v>
      </c>
      <c r="Y18" s="276"/>
      <c r="Z18" s="276"/>
      <c r="AA18" s="276"/>
      <c r="AB18" s="107"/>
    </row>
    <row r="19" spans="2:29" ht="24.75" customHeight="1">
      <c r="B19" s="136"/>
      <c r="C19" s="102"/>
      <c r="D19" s="104"/>
      <c r="E19" s="297"/>
      <c r="F19" s="297"/>
      <c r="G19" s="297"/>
      <c r="H19" s="297"/>
      <c r="I19" s="297"/>
      <c r="J19" s="104"/>
      <c r="K19" s="104"/>
      <c r="L19" s="104"/>
      <c r="M19" s="104"/>
      <c r="N19" s="104"/>
      <c r="O19" s="118"/>
      <c r="P19" s="237"/>
      <c r="Q19" s="272" t="s">
        <v>36</v>
      </c>
      <c r="R19" s="272"/>
      <c r="S19" s="272"/>
      <c r="T19" s="272"/>
      <c r="U19" s="273">
        <f>VLOOKUP($B$3,'BASE DE DATOS'!$A$5:$AH$1718,29,0)</f>
        <v>0</v>
      </c>
      <c r="V19" s="274"/>
      <c r="W19" s="275"/>
      <c r="X19" s="276" t="str">
        <f t="shared" ca="1" si="0"/>
        <v>SIN CAPACITACIÓN</v>
      </c>
      <c r="Y19" s="276"/>
      <c r="Z19" s="276"/>
      <c r="AA19" s="276"/>
      <c r="AB19" s="107"/>
    </row>
    <row r="20" spans="2:29" ht="24.75" customHeight="1">
      <c r="B20" s="136"/>
      <c r="C20" s="102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18"/>
      <c r="P20" s="237"/>
      <c r="Q20" s="272" t="s">
        <v>77</v>
      </c>
      <c r="R20" s="272"/>
      <c r="S20" s="272"/>
      <c r="T20" s="272"/>
      <c r="U20" s="273">
        <f>VLOOKUP($B$3,'BASE DE DATOS'!$A$5:$AH$1718,30,0)</f>
        <v>0</v>
      </c>
      <c r="V20" s="274"/>
      <c r="W20" s="275"/>
      <c r="X20" s="276" t="str">
        <f t="shared" ca="1" si="0"/>
        <v>SIN CAPACITACIÓN</v>
      </c>
      <c r="Y20" s="276"/>
      <c r="Z20" s="276"/>
      <c r="AA20" s="276"/>
      <c r="AB20" s="107"/>
    </row>
    <row r="21" spans="2:29" ht="24.75" customHeight="1">
      <c r="B21" s="136"/>
      <c r="C21" s="137"/>
      <c r="D21" s="138"/>
      <c r="E21" s="138"/>
      <c r="F21" s="138"/>
      <c r="G21" s="139"/>
      <c r="H21" s="139"/>
      <c r="I21" s="139"/>
      <c r="J21" s="139"/>
      <c r="K21" s="135"/>
      <c r="L21" s="135"/>
      <c r="M21" s="135"/>
      <c r="N21" s="104"/>
      <c r="O21" s="119"/>
      <c r="P21" s="237"/>
      <c r="Q21" s="272" t="s">
        <v>38</v>
      </c>
      <c r="R21" s="272"/>
      <c r="S21" s="272"/>
      <c r="T21" s="272"/>
      <c r="U21" s="273">
        <f>VLOOKUP($B$3,'BASE DE DATOS'!$A$5:$AH$1718,31,0)</f>
        <v>0</v>
      </c>
      <c r="V21" s="274"/>
      <c r="W21" s="275"/>
      <c r="X21" s="276" t="str">
        <f t="shared" ca="1" si="0"/>
        <v>SIN CAPACITACIÓN</v>
      </c>
      <c r="Y21" s="276"/>
      <c r="Z21" s="276"/>
      <c r="AA21" s="276"/>
      <c r="AB21" s="107"/>
    </row>
    <row r="22" spans="2:29" ht="26.25" customHeight="1">
      <c r="B22" s="136"/>
      <c r="C22" s="137"/>
      <c r="D22" s="138"/>
      <c r="E22" s="296" t="s">
        <v>78</v>
      </c>
      <c r="F22" s="296"/>
      <c r="G22" s="296"/>
      <c r="H22" s="296"/>
      <c r="I22" s="296"/>
      <c r="J22" s="296"/>
      <c r="K22" s="296"/>
      <c r="L22" s="296"/>
      <c r="M22" s="296"/>
      <c r="N22" s="296"/>
      <c r="O22" s="119"/>
      <c r="P22" s="237"/>
      <c r="Q22" s="272" t="s">
        <v>79</v>
      </c>
      <c r="R22" s="272"/>
      <c r="S22" s="272"/>
      <c r="T22" s="272"/>
      <c r="U22" s="273">
        <f>VLOOKUP($B$3,'BASE DE DATOS'!$A$5:$AH$1718,32,0)</f>
        <v>0</v>
      </c>
      <c r="V22" s="274"/>
      <c r="W22" s="275"/>
      <c r="X22" s="276" t="str">
        <f t="shared" ref="X22" ca="1" si="2">IF((U22+730)&gt;TODAY(),"APTO","SIN CAPACITACIÓN")</f>
        <v>SIN CAPACITACIÓN</v>
      </c>
      <c r="Y22" s="276"/>
      <c r="Z22" s="276"/>
      <c r="AA22" s="276"/>
      <c r="AB22" s="107"/>
    </row>
    <row r="23" spans="2:29" ht="42" customHeight="1">
      <c r="B23" s="136"/>
      <c r="C23" s="137"/>
      <c r="D23" s="138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119"/>
      <c r="P23" s="237"/>
      <c r="Q23" s="272" t="s">
        <v>40</v>
      </c>
      <c r="R23" s="272"/>
      <c r="S23" s="272"/>
      <c r="T23" s="272"/>
      <c r="U23" s="273">
        <f>VLOOKUP($B$3,'BASE DE DATOS'!$A$5:$AH$1718,33,0)</f>
        <v>0</v>
      </c>
      <c r="V23" s="274"/>
      <c r="W23" s="275"/>
      <c r="X23" s="276" t="str">
        <f t="shared" ca="1" si="0"/>
        <v>SIN CAPACITACIÓN</v>
      </c>
      <c r="Y23" s="276"/>
      <c r="Z23" s="276"/>
      <c r="AA23" s="276"/>
      <c r="AB23" s="107"/>
    </row>
    <row r="24" spans="2:29" ht="24.75" customHeight="1">
      <c r="B24" s="136"/>
      <c r="C24" s="309" t="s">
        <v>80</v>
      </c>
      <c r="D24" s="310"/>
      <c r="E24" s="310"/>
      <c r="F24" s="311"/>
      <c r="G24" s="312">
        <f>VLOOKUP(B3,'BASE DE DATOS'!$A$5:$P$1718,13,0)</f>
        <v>44704</v>
      </c>
      <c r="H24" s="313"/>
      <c r="I24" s="314"/>
      <c r="J24" s="315" t="s">
        <v>81</v>
      </c>
      <c r="K24" s="316"/>
      <c r="L24" s="317">
        <f>G24+365</f>
        <v>45069</v>
      </c>
      <c r="M24" s="318"/>
      <c r="N24" s="319"/>
      <c r="O24" s="120"/>
      <c r="P24" s="104"/>
      <c r="Q24" s="272" t="s">
        <v>82</v>
      </c>
      <c r="R24" s="272"/>
      <c r="S24" s="272"/>
      <c r="T24" s="272"/>
      <c r="U24" s="273">
        <f>VLOOKUP($B$3,'BASE DE DATOS'!$A$5:$AH$1718,34,0)</f>
        <v>0</v>
      </c>
      <c r="V24" s="274"/>
      <c r="W24" s="275"/>
      <c r="X24" s="276" t="str">
        <f t="shared" ca="1" si="0"/>
        <v>SIN CAPACITACIÓN</v>
      </c>
      <c r="Y24" s="276"/>
      <c r="Z24" s="276"/>
      <c r="AA24" s="276"/>
      <c r="AB24" s="107"/>
    </row>
    <row r="25" spans="2:29">
      <c r="B25" s="136"/>
      <c r="C25" s="298" t="s">
        <v>83</v>
      </c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300"/>
      <c r="P25" s="108"/>
      <c r="Q25" s="304" t="s">
        <v>84</v>
      </c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5"/>
    </row>
    <row r="26" spans="2:29" ht="12" customHeight="1" thickBot="1">
      <c r="B26" s="136"/>
      <c r="C26" s="301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3"/>
      <c r="P26" s="238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7"/>
    </row>
    <row r="27" spans="2:29"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</row>
    <row r="33" spans="29:37">
      <c r="AD33" s="3">
        <v>21</v>
      </c>
      <c r="AF33" s="3">
        <v>22</v>
      </c>
      <c r="AG33" s="3">
        <v>23</v>
      </c>
      <c r="AI33" s="3">
        <v>24</v>
      </c>
      <c r="AK33" s="3">
        <v>25</v>
      </c>
    </row>
    <row r="42" spans="29:37">
      <c r="AC42" s="3">
        <v>26</v>
      </c>
      <c r="AE42" s="3">
        <v>27</v>
      </c>
    </row>
  </sheetData>
  <mergeCells count="80">
    <mergeCell ref="C25:O26"/>
    <mergeCell ref="Q25:AB26"/>
    <mergeCell ref="B27:AC27"/>
    <mergeCell ref="C24:F24"/>
    <mergeCell ref="G24:I24"/>
    <mergeCell ref="J24:K24"/>
    <mergeCell ref="L24:N24"/>
    <mergeCell ref="Q24:T24"/>
    <mergeCell ref="U24:W24"/>
    <mergeCell ref="X24:AA24"/>
    <mergeCell ref="E19:I19"/>
    <mergeCell ref="Q19:T19"/>
    <mergeCell ref="U19:W19"/>
    <mergeCell ref="X19:AA19"/>
    <mergeCell ref="Q20:T20"/>
    <mergeCell ref="U20:W20"/>
    <mergeCell ref="X20:AA20"/>
    <mergeCell ref="Q21:T21"/>
    <mergeCell ref="U21:W21"/>
    <mergeCell ref="X21:AA21"/>
    <mergeCell ref="E23:N23"/>
    <mergeCell ref="Q23:T23"/>
    <mergeCell ref="U23:W23"/>
    <mergeCell ref="X23:AA23"/>
    <mergeCell ref="E22:N22"/>
    <mergeCell ref="Q22:T22"/>
    <mergeCell ref="U22:W22"/>
    <mergeCell ref="X22:AA22"/>
    <mergeCell ref="Q15:T15"/>
    <mergeCell ref="U15:W15"/>
    <mergeCell ref="X15:AA15"/>
    <mergeCell ref="E16:J16"/>
    <mergeCell ref="K16:N16"/>
    <mergeCell ref="Q16:T16"/>
    <mergeCell ref="U16:W16"/>
    <mergeCell ref="X16:AA16"/>
    <mergeCell ref="C17:H18"/>
    <mergeCell ref="Q17:T17"/>
    <mergeCell ref="U17:W17"/>
    <mergeCell ref="X17:AA17"/>
    <mergeCell ref="Q18:T18"/>
    <mergeCell ref="U18:W18"/>
    <mergeCell ref="X18:AA18"/>
    <mergeCell ref="C11:F12"/>
    <mergeCell ref="G11:N12"/>
    <mergeCell ref="Q11:T11"/>
    <mergeCell ref="U11:W11"/>
    <mergeCell ref="X11:AA11"/>
    <mergeCell ref="Q12:T12"/>
    <mergeCell ref="U12:W12"/>
    <mergeCell ref="X12:AA12"/>
    <mergeCell ref="G13:N13"/>
    <mergeCell ref="Q13:T13"/>
    <mergeCell ref="U13:W13"/>
    <mergeCell ref="X13:AA13"/>
    <mergeCell ref="G14:N14"/>
    <mergeCell ref="Q14:T14"/>
    <mergeCell ref="U14:W14"/>
    <mergeCell ref="X14:AA14"/>
    <mergeCell ref="Q7:T7"/>
    <mergeCell ref="U7:W7"/>
    <mergeCell ref="X7:AA7"/>
    <mergeCell ref="Q8:T8"/>
    <mergeCell ref="U8:W8"/>
    <mergeCell ref="X8:AA8"/>
    <mergeCell ref="C9:F10"/>
    <mergeCell ref="G9:N10"/>
    <mergeCell ref="Q9:T9"/>
    <mergeCell ref="U9:W9"/>
    <mergeCell ref="X9:AA9"/>
    <mergeCell ref="Q10:T10"/>
    <mergeCell ref="U10:W10"/>
    <mergeCell ref="X10:AA10"/>
    <mergeCell ref="C2:O3"/>
    <mergeCell ref="U2:AA4"/>
    <mergeCell ref="U5:W5"/>
    <mergeCell ref="X5:AA5"/>
    <mergeCell ref="Q6:T6"/>
    <mergeCell ref="U6:W6"/>
    <mergeCell ref="X6:AA6"/>
  </mergeCells>
  <conditionalFormatting sqref="U23:X24 U6:X21">
    <cfRule type="containsText" dxfId="422" priority="131" operator="containsText" text="VENCIDO">
      <formula>NOT(ISERROR(SEARCH("VENCIDO",U6)))</formula>
    </cfRule>
  </conditionalFormatting>
  <conditionalFormatting sqref="AF9">
    <cfRule type="expression" dxfId="421" priority="130">
      <formula>"si,AD10=te amo"</formula>
    </cfRule>
  </conditionalFormatting>
  <conditionalFormatting sqref="P26 P2:U2 A27:XFD27 C1:XFD1 A3 AC25:XFD26 AF2:XFD7 P16:Q17 P14:P15 P6:Q13 AB8:XFD21 B3:B21 P19:Q21 P18 C17 AB2:AD7 P3:S5 U23:X24 P23:Q25 B23:B26 AB23:XFD24 U5:X21">
    <cfRule type="containsText" dxfId="420" priority="128" operator="containsText" text="Sí">
      <formula>NOT(ISERROR(SEARCH("Sí",A1)))</formula>
    </cfRule>
    <cfRule type="containsText" dxfId="419" priority="129" operator="containsText" text="vencida">
      <formula>NOT(ISERROR(SEARCH("vencida",A1)))</formula>
    </cfRule>
  </conditionalFormatting>
  <conditionalFormatting sqref="E8:O8 O17:O19 C9 C13:G13 C14:F14 O9:O14 G11 C15:O16 G9 C11">
    <cfRule type="containsText" dxfId="418" priority="126" operator="containsText" text="Sí">
      <formula>NOT(ISERROR(SEARCH("Sí",C8)))</formula>
    </cfRule>
    <cfRule type="containsText" dxfId="417" priority="127" operator="containsText" text="vencida">
      <formula>NOT(ISERROR(SEARCH("vencida",C8)))</formula>
    </cfRule>
  </conditionalFormatting>
  <conditionalFormatting sqref="C4:O5 C2:D2 O21 C7:O7 C6:H6 K6:O6 O23">
    <cfRule type="containsText" dxfId="416" priority="124" operator="containsText" text="Sí">
      <formula>NOT(ISERROR(SEARCH("Sí",C2)))</formula>
    </cfRule>
    <cfRule type="containsText" dxfId="415" priority="125" operator="containsText" text="vencida">
      <formula>NOT(ISERROR(SEARCH("vencida",C2)))</formula>
    </cfRule>
  </conditionalFormatting>
  <conditionalFormatting sqref="O20">
    <cfRule type="containsText" dxfId="414" priority="122" operator="containsText" text="Sí">
      <formula>NOT(ISERROR(SEARCH("Sí",O20)))</formula>
    </cfRule>
    <cfRule type="containsText" dxfId="413" priority="123" operator="containsText" text="vencida">
      <formula>NOT(ISERROR(SEARCH("vencida",O20)))</formula>
    </cfRule>
  </conditionalFormatting>
  <conditionalFormatting sqref="X23:X24 X6:X21">
    <cfRule type="cellIs" dxfId="412" priority="120" operator="equal">
      <formula>"si"</formula>
    </cfRule>
    <cfRule type="cellIs" dxfId="411" priority="121" operator="equal">
      <formula>"vencida"</formula>
    </cfRule>
  </conditionalFormatting>
  <conditionalFormatting sqref="X23:AA24 X6:AA21">
    <cfRule type="cellIs" dxfId="410" priority="119" operator="equal">
      <formula>"SIN CAPACITACIÓN"</formula>
    </cfRule>
  </conditionalFormatting>
  <conditionalFormatting sqref="X23:AA24 X6:AA21">
    <cfRule type="cellIs" dxfId="409" priority="118" operator="equal">
      <formula>"APTO"</formula>
    </cfRule>
  </conditionalFormatting>
  <conditionalFormatting sqref="J6">
    <cfRule type="containsText" dxfId="408" priority="116" operator="containsText" text="Sí">
      <formula>NOT(ISERROR(SEARCH("Sí",J6)))</formula>
    </cfRule>
    <cfRule type="containsText" dxfId="407" priority="117" operator="containsText" text="vencida">
      <formula>NOT(ISERROR(SEARCH("vencida",J6)))</formula>
    </cfRule>
  </conditionalFormatting>
  <conditionalFormatting sqref="I6">
    <cfRule type="containsText" dxfId="406" priority="114" operator="containsText" text="Sí">
      <formula>NOT(ISERROR(SEARCH("Sí",I6)))</formula>
    </cfRule>
    <cfRule type="containsText" dxfId="405" priority="115" operator="containsText" text="vencida">
      <formula>NOT(ISERROR(SEARCH("vencida",I6)))</formula>
    </cfRule>
  </conditionalFormatting>
  <conditionalFormatting sqref="C20:N20">
    <cfRule type="containsText" dxfId="404" priority="110" operator="containsText" text="Sí">
      <formula>NOT(ISERROR(SEARCH("Sí",C20)))</formula>
    </cfRule>
    <cfRule type="containsText" dxfId="403" priority="111" operator="containsText" text="vencida">
      <formula>NOT(ISERROR(SEARCH("vencida",C20)))</formula>
    </cfRule>
  </conditionalFormatting>
  <conditionalFormatting sqref="J19 C19:D19">
    <cfRule type="containsText" dxfId="402" priority="108" operator="containsText" text="Sí">
      <formula>NOT(ISERROR(SEARCH("Sí",C19)))</formula>
    </cfRule>
    <cfRule type="containsText" dxfId="401" priority="109" operator="containsText" text="vencida">
      <formula>NOT(ISERROR(SEARCH("vencida",C19)))</formula>
    </cfRule>
  </conditionalFormatting>
  <conditionalFormatting sqref="C21:J21">
    <cfRule type="containsText" dxfId="400" priority="106" operator="containsText" text="Sí">
      <formula>NOT(ISERROR(SEARCH("Sí",C21)))</formula>
    </cfRule>
    <cfRule type="containsText" dxfId="399" priority="107" operator="containsText" text="vencida">
      <formula>NOT(ISERROR(SEARCH("vencida",C21)))</formula>
    </cfRule>
  </conditionalFormatting>
  <conditionalFormatting sqref="C23:E23">
    <cfRule type="containsText" dxfId="398" priority="104" operator="containsText" text="Sí">
      <formula>NOT(ISERROR(SEARCH("Sí",C23)))</formula>
    </cfRule>
    <cfRule type="containsText" dxfId="397" priority="105" operator="containsText" text="vencida">
      <formula>NOT(ISERROR(SEARCH("vencida",C23)))</formula>
    </cfRule>
  </conditionalFormatting>
  <conditionalFormatting sqref="E19:I19">
    <cfRule type="containsText" dxfId="396" priority="102" operator="containsText" text="Sí">
      <formula>NOT(ISERROR(SEARCH("Sí",E19)))</formula>
    </cfRule>
    <cfRule type="containsText" dxfId="395" priority="103" operator="containsText" text="vencida">
      <formula>NOT(ISERROR(SEARCH("vencida",E19)))</formula>
    </cfRule>
  </conditionalFormatting>
  <conditionalFormatting sqref="K21:N21">
    <cfRule type="containsText" dxfId="394" priority="100" operator="containsText" text="Sí">
      <formula>NOT(ISERROR(SEARCH("Sí",K21)))</formula>
    </cfRule>
    <cfRule type="containsText" dxfId="393" priority="101" operator="containsText" text="vencida">
      <formula>NOT(ISERROR(SEARCH("vencida",K21)))</formula>
    </cfRule>
  </conditionalFormatting>
  <conditionalFormatting sqref="Q15">
    <cfRule type="containsText" dxfId="392" priority="98" operator="containsText" text="Sí">
      <formula>NOT(ISERROR(SEARCH("Sí",Q15)))</formula>
    </cfRule>
    <cfRule type="containsText" dxfId="391" priority="99" operator="containsText" text="vencida">
      <formula>NOT(ISERROR(SEARCH("vencida",Q15)))</formula>
    </cfRule>
  </conditionalFormatting>
  <conditionalFormatting sqref="Q14">
    <cfRule type="containsText" dxfId="390" priority="96" operator="containsText" text="Sí">
      <formula>NOT(ISERROR(SEARCH("Sí",Q14)))</formula>
    </cfRule>
    <cfRule type="containsText" dxfId="389" priority="97" operator="containsText" text="vencida">
      <formula>NOT(ISERROR(SEARCH("vencida",Q14)))</formula>
    </cfRule>
  </conditionalFormatting>
  <conditionalFormatting sqref="Q18">
    <cfRule type="containsText" dxfId="388" priority="94" operator="containsText" text="Sí">
      <formula>NOT(ISERROR(SEARCH("Sí",Q18)))</formula>
    </cfRule>
    <cfRule type="containsText" dxfId="387" priority="95" operator="containsText" text="vencida">
      <formula>NOT(ISERROR(SEARCH("vencida",Q18)))</formula>
    </cfRule>
  </conditionalFormatting>
  <conditionalFormatting sqref="G14">
    <cfRule type="containsText" dxfId="386" priority="85" operator="containsText" text="Sí">
      <formula>NOT(ISERROR(SEARCH("Sí",G14)))</formula>
    </cfRule>
    <cfRule type="containsText" dxfId="385" priority="86" operator="containsText" text="vencida">
      <formula>NOT(ISERROR(SEARCH("vencida",G14)))</formula>
    </cfRule>
  </conditionalFormatting>
  <conditionalFormatting sqref="C16:D16">
    <cfRule type="containsText" dxfId="384" priority="83" operator="containsText" text="Sí">
      <formula>NOT(ISERROR(SEARCH("Sí",C16)))</formula>
    </cfRule>
    <cfRule type="containsText" dxfId="383" priority="84" operator="containsText" text="vencida">
      <formula>NOT(ISERROR(SEARCH("vencida",C16)))</formula>
    </cfRule>
  </conditionalFormatting>
  <conditionalFormatting sqref="E16 K16">
    <cfRule type="containsText" dxfId="382" priority="81" operator="containsText" text="Sí">
      <formula>NOT(ISERROR(SEARCH("Sí",E16)))</formula>
    </cfRule>
    <cfRule type="containsText" dxfId="381" priority="82" operator="containsText" text="vencida">
      <formula>NOT(ISERROR(SEARCH("vencida",E16)))</formula>
    </cfRule>
  </conditionalFormatting>
  <conditionalFormatting sqref="I17:N17 N18">
    <cfRule type="containsText" dxfId="380" priority="79" operator="containsText" text="Sí">
      <formula>NOT(ISERROR(SEARCH("Sí",I17)))</formula>
    </cfRule>
    <cfRule type="containsText" dxfId="379" priority="80" operator="containsText" text="vencida">
      <formula>NOT(ISERROR(SEARCH("vencida",I17)))</formula>
    </cfRule>
  </conditionalFormatting>
  <conditionalFormatting sqref="I18:M18">
    <cfRule type="containsText" dxfId="378" priority="77" operator="containsText" text="Sí">
      <formula>NOT(ISERROR(SEARCH("Sí",I18)))</formula>
    </cfRule>
    <cfRule type="containsText" dxfId="377" priority="78" operator="containsText" text="vencida">
      <formula>NOT(ISERROR(SEARCH("vencida",I18)))</formula>
    </cfRule>
  </conditionalFormatting>
  <conditionalFormatting sqref="K19:N19">
    <cfRule type="containsText" dxfId="376" priority="75" operator="containsText" text="Sí">
      <formula>NOT(ISERROR(SEARCH("Sí",K19)))</formula>
    </cfRule>
    <cfRule type="containsText" dxfId="375" priority="76" operator="containsText" text="vencida">
      <formula>NOT(ISERROR(SEARCH("vencida",K19)))</formula>
    </cfRule>
  </conditionalFormatting>
  <conditionalFormatting sqref="T3:T5">
    <cfRule type="containsText" dxfId="374" priority="73" operator="containsText" text="Sí">
      <formula>NOT(ISERROR(SEARCH("Sí",T3)))</formula>
    </cfRule>
    <cfRule type="containsText" dxfId="373" priority="74" operator="containsText" text="vencida">
      <formula>NOT(ISERROR(SEARCH("vencida",T3)))</formula>
    </cfRule>
  </conditionalFormatting>
  <conditionalFormatting sqref="C28:XFD28">
    <cfRule type="containsText" dxfId="372" priority="69" operator="containsText" text="Sí">
      <formula>NOT(ISERROR(SEARCH("Sí",C28)))</formula>
    </cfRule>
    <cfRule type="containsText" dxfId="371" priority="70" operator="containsText" text="vencida">
      <formula>NOT(ISERROR(SEARCH("vencida",C28)))</formula>
    </cfRule>
  </conditionalFormatting>
  <conditionalFormatting sqref="U22:X22">
    <cfRule type="containsText" dxfId="370" priority="11" operator="containsText" text="VENCIDO">
      <formula>NOT(ISERROR(SEARCH("VENCIDO",U22)))</formula>
    </cfRule>
  </conditionalFormatting>
  <conditionalFormatting sqref="U22:X22 P22:Q22 B22 AB22:XFD22">
    <cfRule type="containsText" dxfId="369" priority="9" operator="containsText" text="Sí">
      <formula>NOT(ISERROR(SEARCH("Sí",B22)))</formula>
    </cfRule>
    <cfRule type="containsText" dxfId="368" priority="10" operator="containsText" text="vencida">
      <formula>NOT(ISERROR(SEARCH("vencida",B22)))</formula>
    </cfRule>
  </conditionalFormatting>
  <conditionalFormatting sqref="O22">
    <cfRule type="containsText" dxfId="367" priority="7" operator="containsText" text="Sí">
      <formula>NOT(ISERROR(SEARCH("Sí",O22)))</formula>
    </cfRule>
    <cfRule type="containsText" dxfId="366" priority="8" operator="containsText" text="vencida">
      <formula>NOT(ISERROR(SEARCH("vencida",O22)))</formula>
    </cfRule>
  </conditionalFormatting>
  <conditionalFormatting sqref="X22">
    <cfRule type="cellIs" dxfId="365" priority="5" operator="equal">
      <formula>"si"</formula>
    </cfRule>
    <cfRule type="cellIs" dxfId="364" priority="6" operator="equal">
      <formula>"vencida"</formula>
    </cfRule>
  </conditionalFormatting>
  <conditionalFormatting sqref="X22:AA22">
    <cfRule type="cellIs" dxfId="363" priority="4" operator="equal">
      <formula>"SIN CAPACITACIÓN"</formula>
    </cfRule>
  </conditionalFormatting>
  <conditionalFormatting sqref="X22:AA22">
    <cfRule type="cellIs" dxfId="362" priority="3" operator="equal">
      <formula>"APTO"</formula>
    </cfRule>
  </conditionalFormatting>
  <conditionalFormatting sqref="C22:E22">
    <cfRule type="containsText" dxfId="361" priority="1" operator="containsText" text="Sí">
      <formula>NOT(ISERROR(SEARCH("Sí",C22)))</formula>
    </cfRule>
    <cfRule type="containsText" dxfId="360" priority="2" operator="containsText" text="vencida">
      <formula>NOT(ISERROR(SEARCH("vencida",C22)))</formula>
    </cfRule>
  </conditionalFormatting>
  <pageMargins left="0.23622047244094491" right="0.23622047244094491" top="0.74803149606299213" bottom="0.74803149606299213" header="0.31496062992125984" footer="0.31496062992125984"/>
  <pageSetup scale="4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2"/>
  <sheetViews>
    <sheetView zoomScale="75" zoomScaleNormal="75" zoomScaleSheetLayoutView="110" workbookViewId="0">
      <selection activeCell="B3" sqref="B3"/>
    </sheetView>
  </sheetViews>
  <sheetFormatPr baseColWidth="10" defaultColWidth="11.44140625" defaultRowHeight="14.4"/>
  <cols>
    <col min="1" max="1" width="8.6640625" style="3" customWidth="1"/>
    <col min="2" max="2" width="8" style="3" customWidth="1"/>
    <col min="3" max="3" width="6.33203125" style="3" customWidth="1"/>
    <col min="4" max="4" width="2.6640625" style="3" customWidth="1"/>
    <col min="5" max="5" width="2.109375" style="3" customWidth="1"/>
    <col min="6" max="6" width="3.6640625" style="3" customWidth="1"/>
    <col min="7" max="7" width="6.6640625" style="3" customWidth="1"/>
    <col min="8" max="8" width="3.88671875" style="3" customWidth="1"/>
    <col min="9" max="9" width="5" style="3" customWidth="1"/>
    <col min="10" max="10" width="4" style="3" customWidth="1"/>
    <col min="11" max="11" width="5.6640625" style="3" customWidth="1"/>
    <col min="12" max="12" width="5" style="3" customWidth="1"/>
    <col min="13" max="14" width="3.88671875" style="3" customWidth="1"/>
    <col min="15" max="15" width="12.44140625" style="3" customWidth="1"/>
    <col min="16" max="16" width="1.88671875" style="3" customWidth="1"/>
    <col min="17" max="17" width="3.88671875" style="3" customWidth="1"/>
    <col min="18" max="18" width="4.44140625" style="3" customWidth="1"/>
    <col min="19" max="19" width="9.33203125" style="3" customWidth="1"/>
    <col min="20" max="20" width="10" style="3" customWidth="1"/>
    <col min="21" max="21" width="3.88671875" style="3" customWidth="1"/>
    <col min="22" max="22" width="4.6640625" style="3" customWidth="1"/>
    <col min="23" max="23" width="3" style="3" customWidth="1"/>
    <col min="24" max="24" width="4.5546875" style="3" customWidth="1"/>
    <col min="25" max="25" width="3.88671875" style="3" customWidth="1"/>
    <col min="26" max="26" width="5.5546875" style="3" customWidth="1"/>
    <col min="27" max="27" width="5.109375" style="3" customWidth="1"/>
    <col min="28" max="28" width="5" style="3" customWidth="1"/>
    <col min="29" max="29" width="11.44140625" style="3"/>
    <col min="30" max="30" width="4" style="3" customWidth="1"/>
    <col min="31" max="260" width="11.44140625" style="3"/>
    <col min="261" max="271" width="3.88671875" style="3" customWidth="1"/>
    <col min="272" max="272" width="1.44140625" style="3" customWidth="1"/>
    <col min="273" max="275" width="3.88671875" style="3" customWidth="1"/>
    <col min="276" max="276" width="2.44140625" style="3" customWidth="1"/>
    <col min="277" max="279" width="3.88671875" style="3" customWidth="1"/>
    <col min="280" max="280" width="2.6640625" style="3" customWidth="1"/>
    <col min="281" max="283" width="3.88671875" style="3" customWidth="1"/>
    <col min="284" max="284" width="2.6640625" style="3" customWidth="1"/>
    <col min="285" max="516" width="11.44140625" style="3"/>
    <col min="517" max="527" width="3.88671875" style="3" customWidth="1"/>
    <col min="528" max="528" width="1.44140625" style="3" customWidth="1"/>
    <col min="529" max="531" width="3.88671875" style="3" customWidth="1"/>
    <col min="532" max="532" width="2.44140625" style="3" customWidth="1"/>
    <col min="533" max="535" width="3.88671875" style="3" customWidth="1"/>
    <col min="536" max="536" width="2.6640625" style="3" customWidth="1"/>
    <col min="537" max="539" width="3.88671875" style="3" customWidth="1"/>
    <col min="540" max="540" width="2.6640625" style="3" customWidth="1"/>
    <col min="541" max="772" width="11.44140625" style="3"/>
    <col min="773" max="783" width="3.88671875" style="3" customWidth="1"/>
    <col min="784" max="784" width="1.44140625" style="3" customWidth="1"/>
    <col min="785" max="787" width="3.88671875" style="3" customWidth="1"/>
    <col min="788" max="788" width="2.44140625" style="3" customWidth="1"/>
    <col min="789" max="791" width="3.88671875" style="3" customWidth="1"/>
    <col min="792" max="792" width="2.6640625" style="3" customWidth="1"/>
    <col min="793" max="795" width="3.88671875" style="3" customWidth="1"/>
    <col min="796" max="796" width="2.6640625" style="3" customWidth="1"/>
    <col min="797" max="1028" width="11.44140625" style="3"/>
    <col min="1029" max="1039" width="3.88671875" style="3" customWidth="1"/>
    <col min="1040" max="1040" width="1.44140625" style="3" customWidth="1"/>
    <col min="1041" max="1043" width="3.88671875" style="3" customWidth="1"/>
    <col min="1044" max="1044" width="2.44140625" style="3" customWidth="1"/>
    <col min="1045" max="1047" width="3.88671875" style="3" customWidth="1"/>
    <col min="1048" max="1048" width="2.6640625" style="3" customWidth="1"/>
    <col min="1049" max="1051" width="3.88671875" style="3" customWidth="1"/>
    <col min="1052" max="1052" width="2.6640625" style="3" customWidth="1"/>
    <col min="1053" max="1284" width="11.44140625" style="3"/>
    <col min="1285" max="1295" width="3.88671875" style="3" customWidth="1"/>
    <col min="1296" max="1296" width="1.44140625" style="3" customWidth="1"/>
    <col min="1297" max="1299" width="3.88671875" style="3" customWidth="1"/>
    <col min="1300" max="1300" width="2.44140625" style="3" customWidth="1"/>
    <col min="1301" max="1303" width="3.88671875" style="3" customWidth="1"/>
    <col min="1304" max="1304" width="2.6640625" style="3" customWidth="1"/>
    <col min="1305" max="1307" width="3.88671875" style="3" customWidth="1"/>
    <col min="1308" max="1308" width="2.6640625" style="3" customWidth="1"/>
    <col min="1309" max="1540" width="11.44140625" style="3"/>
    <col min="1541" max="1551" width="3.88671875" style="3" customWidth="1"/>
    <col min="1552" max="1552" width="1.44140625" style="3" customWidth="1"/>
    <col min="1553" max="1555" width="3.88671875" style="3" customWidth="1"/>
    <col min="1556" max="1556" width="2.44140625" style="3" customWidth="1"/>
    <col min="1557" max="1559" width="3.88671875" style="3" customWidth="1"/>
    <col min="1560" max="1560" width="2.6640625" style="3" customWidth="1"/>
    <col min="1561" max="1563" width="3.88671875" style="3" customWidth="1"/>
    <col min="1564" max="1564" width="2.6640625" style="3" customWidth="1"/>
    <col min="1565" max="1796" width="11.44140625" style="3"/>
    <col min="1797" max="1807" width="3.88671875" style="3" customWidth="1"/>
    <col min="1808" max="1808" width="1.44140625" style="3" customWidth="1"/>
    <col min="1809" max="1811" width="3.88671875" style="3" customWidth="1"/>
    <col min="1812" max="1812" width="2.44140625" style="3" customWidth="1"/>
    <col min="1813" max="1815" width="3.88671875" style="3" customWidth="1"/>
    <col min="1816" max="1816" width="2.6640625" style="3" customWidth="1"/>
    <col min="1817" max="1819" width="3.88671875" style="3" customWidth="1"/>
    <col min="1820" max="1820" width="2.6640625" style="3" customWidth="1"/>
    <col min="1821" max="2052" width="11.44140625" style="3"/>
    <col min="2053" max="2063" width="3.88671875" style="3" customWidth="1"/>
    <col min="2064" max="2064" width="1.44140625" style="3" customWidth="1"/>
    <col min="2065" max="2067" width="3.88671875" style="3" customWidth="1"/>
    <col min="2068" max="2068" width="2.44140625" style="3" customWidth="1"/>
    <col min="2069" max="2071" width="3.88671875" style="3" customWidth="1"/>
    <col min="2072" max="2072" width="2.6640625" style="3" customWidth="1"/>
    <col min="2073" max="2075" width="3.88671875" style="3" customWidth="1"/>
    <col min="2076" max="2076" width="2.6640625" style="3" customWidth="1"/>
    <col min="2077" max="2308" width="11.44140625" style="3"/>
    <col min="2309" max="2319" width="3.88671875" style="3" customWidth="1"/>
    <col min="2320" max="2320" width="1.44140625" style="3" customWidth="1"/>
    <col min="2321" max="2323" width="3.88671875" style="3" customWidth="1"/>
    <col min="2324" max="2324" width="2.44140625" style="3" customWidth="1"/>
    <col min="2325" max="2327" width="3.88671875" style="3" customWidth="1"/>
    <col min="2328" max="2328" width="2.6640625" style="3" customWidth="1"/>
    <col min="2329" max="2331" width="3.88671875" style="3" customWidth="1"/>
    <col min="2332" max="2332" width="2.6640625" style="3" customWidth="1"/>
    <col min="2333" max="2564" width="11.44140625" style="3"/>
    <col min="2565" max="2575" width="3.88671875" style="3" customWidth="1"/>
    <col min="2576" max="2576" width="1.44140625" style="3" customWidth="1"/>
    <col min="2577" max="2579" width="3.88671875" style="3" customWidth="1"/>
    <col min="2580" max="2580" width="2.44140625" style="3" customWidth="1"/>
    <col min="2581" max="2583" width="3.88671875" style="3" customWidth="1"/>
    <col min="2584" max="2584" width="2.6640625" style="3" customWidth="1"/>
    <col min="2585" max="2587" width="3.88671875" style="3" customWidth="1"/>
    <col min="2588" max="2588" width="2.6640625" style="3" customWidth="1"/>
    <col min="2589" max="2820" width="11.44140625" style="3"/>
    <col min="2821" max="2831" width="3.88671875" style="3" customWidth="1"/>
    <col min="2832" max="2832" width="1.44140625" style="3" customWidth="1"/>
    <col min="2833" max="2835" width="3.88671875" style="3" customWidth="1"/>
    <col min="2836" max="2836" width="2.44140625" style="3" customWidth="1"/>
    <col min="2837" max="2839" width="3.88671875" style="3" customWidth="1"/>
    <col min="2840" max="2840" width="2.6640625" style="3" customWidth="1"/>
    <col min="2841" max="2843" width="3.88671875" style="3" customWidth="1"/>
    <col min="2844" max="2844" width="2.6640625" style="3" customWidth="1"/>
    <col min="2845" max="3076" width="11.44140625" style="3"/>
    <col min="3077" max="3087" width="3.88671875" style="3" customWidth="1"/>
    <col min="3088" max="3088" width="1.44140625" style="3" customWidth="1"/>
    <col min="3089" max="3091" width="3.88671875" style="3" customWidth="1"/>
    <col min="3092" max="3092" width="2.44140625" style="3" customWidth="1"/>
    <col min="3093" max="3095" width="3.88671875" style="3" customWidth="1"/>
    <col min="3096" max="3096" width="2.6640625" style="3" customWidth="1"/>
    <col min="3097" max="3099" width="3.88671875" style="3" customWidth="1"/>
    <col min="3100" max="3100" width="2.6640625" style="3" customWidth="1"/>
    <col min="3101" max="3332" width="11.44140625" style="3"/>
    <col min="3333" max="3343" width="3.88671875" style="3" customWidth="1"/>
    <col min="3344" max="3344" width="1.44140625" style="3" customWidth="1"/>
    <col min="3345" max="3347" width="3.88671875" style="3" customWidth="1"/>
    <col min="3348" max="3348" width="2.44140625" style="3" customWidth="1"/>
    <col min="3349" max="3351" width="3.88671875" style="3" customWidth="1"/>
    <col min="3352" max="3352" width="2.6640625" style="3" customWidth="1"/>
    <col min="3353" max="3355" width="3.88671875" style="3" customWidth="1"/>
    <col min="3356" max="3356" width="2.6640625" style="3" customWidth="1"/>
    <col min="3357" max="3588" width="11.44140625" style="3"/>
    <col min="3589" max="3599" width="3.88671875" style="3" customWidth="1"/>
    <col min="3600" max="3600" width="1.44140625" style="3" customWidth="1"/>
    <col min="3601" max="3603" width="3.88671875" style="3" customWidth="1"/>
    <col min="3604" max="3604" width="2.44140625" style="3" customWidth="1"/>
    <col min="3605" max="3607" width="3.88671875" style="3" customWidth="1"/>
    <col min="3608" max="3608" width="2.6640625" style="3" customWidth="1"/>
    <col min="3609" max="3611" width="3.88671875" style="3" customWidth="1"/>
    <col min="3612" max="3612" width="2.6640625" style="3" customWidth="1"/>
    <col min="3613" max="3844" width="11.44140625" style="3"/>
    <col min="3845" max="3855" width="3.88671875" style="3" customWidth="1"/>
    <col min="3856" max="3856" width="1.44140625" style="3" customWidth="1"/>
    <col min="3857" max="3859" width="3.88671875" style="3" customWidth="1"/>
    <col min="3860" max="3860" width="2.44140625" style="3" customWidth="1"/>
    <col min="3861" max="3863" width="3.88671875" style="3" customWidth="1"/>
    <col min="3864" max="3864" width="2.6640625" style="3" customWidth="1"/>
    <col min="3865" max="3867" width="3.88671875" style="3" customWidth="1"/>
    <col min="3868" max="3868" width="2.6640625" style="3" customWidth="1"/>
    <col min="3869" max="4100" width="11.44140625" style="3"/>
    <col min="4101" max="4111" width="3.88671875" style="3" customWidth="1"/>
    <col min="4112" max="4112" width="1.44140625" style="3" customWidth="1"/>
    <col min="4113" max="4115" width="3.88671875" style="3" customWidth="1"/>
    <col min="4116" max="4116" width="2.44140625" style="3" customWidth="1"/>
    <col min="4117" max="4119" width="3.88671875" style="3" customWidth="1"/>
    <col min="4120" max="4120" width="2.6640625" style="3" customWidth="1"/>
    <col min="4121" max="4123" width="3.88671875" style="3" customWidth="1"/>
    <col min="4124" max="4124" width="2.6640625" style="3" customWidth="1"/>
    <col min="4125" max="4356" width="11.44140625" style="3"/>
    <col min="4357" max="4367" width="3.88671875" style="3" customWidth="1"/>
    <col min="4368" max="4368" width="1.44140625" style="3" customWidth="1"/>
    <col min="4369" max="4371" width="3.88671875" style="3" customWidth="1"/>
    <col min="4372" max="4372" width="2.44140625" style="3" customWidth="1"/>
    <col min="4373" max="4375" width="3.88671875" style="3" customWidth="1"/>
    <col min="4376" max="4376" width="2.6640625" style="3" customWidth="1"/>
    <col min="4377" max="4379" width="3.88671875" style="3" customWidth="1"/>
    <col min="4380" max="4380" width="2.6640625" style="3" customWidth="1"/>
    <col min="4381" max="4612" width="11.44140625" style="3"/>
    <col min="4613" max="4623" width="3.88671875" style="3" customWidth="1"/>
    <col min="4624" max="4624" width="1.44140625" style="3" customWidth="1"/>
    <col min="4625" max="4627" width="3.88671875" style="3" customWidth="1"/>
    <col min="4628" max="4628" width="2.44140625" style="3" customWidth="1"/>
    <col min="4629" max="4631" width="3.88671875" style="3" customWidth="1"/>
    <col min="4632" max="4632" width="2.6640625" style="3" customWidth="1"/>
    <col min="4633" max="4635" width="3.88671875" style="3" customWidth="1"/>
    <col min="4636" max="4636" width="2.6640625" style="3" customWidth="1"/>
    <col min="4637" max="4868" width="11.44140625" style="3"/>
    <col min="4869" max="4879" width="3.88671875" style="3" customWidth="1"/>
    <col min="4880" max="4880" width="1.44140625" style="3" customWidth="1"/>
    <col min="4881" max="4883" width="3.88671875" style="3" customWidth="1"/>
    <col min="4884" max="4884" width="2.44140625" style="3" customWidth="1"/>
    <col min="4885" max="4887" width="3.88671875" style="3" customWidth="1"/>
    <col min="4888" max="4888" width="2.6640625" style="3" customWidth="1"/>
    <col min="4889" max="4891" width="3.88671875" style="3" customWidth="1"/>
    <col min="4892" max="4892" width="2.6640625" style="3" customWidth="1"/>
    <col min="4893" max="5124" width="11.44140625" style="3"/>
    <col min="5125" max="5135" width="3.88671875" style="3" customWidth="1"/>
    <col min="5136" max="5136" width="1.44140625" style="3" customWidth="1"/>
    <col min="5137" max="5139" width="3.88671875" style="3" customWidth="1"/>
    <col min="5140" max="5140" width="2.44140625" style="3" customWidth="1"/>
    <col min="5141" max="5143" width="3.88671875" style="3" customWidth="1"/>
    <col min="5144" max="5144" width="2.6640625" style="3" customWidth="1"/>
    <col min="5145" max="5147" width="3.88671875" style="3" customWidth="1"/>
    <col min="5148" max="5148" width="2.6640625" style="3" customWidth="1"/>
    <col min="5149" max="5380" width="11.44140625" style="3"/>
    <col min="5381" max="5391" width="3.88671875" style="3" customWidth="1"/>
    <col min="5392" max="5392" width="1.44140625" style="3" customWidth="1"/>
    <col min="5393" max="5395" width="3.88671875" style="3" customWidth="1"/>
    <col min="5396" max="5396" width="2.44140625" style="3" customWidth="1"/>
    <col min="5397" max="5399" width="3.88671875" style="3" customWidth="1"/>
    <col min="5400" max="5400" width="2.6640625" style="3" customWidth="1"/>
    <col min="5401" max="5403" width="3.88671875" style="3" customWidth="1"/>
    <col min="5404" max="5404" width="2.6640625" style="3" customWidth="1"/>
    <col min="5405" max="5636" width="11.44140625" style="3"/>
    <col min="5637" max="5647" width="3.88671875" style="3" customWidth="1"/>
    <col min="5648" max="5648" width="1.44140625" style="3" customWidth="1"/>
    <col min="5649" max="5651" width="3.88671875" style="3" customWidth="1"/>
    <col min="5652" max="5652" width="2.44140625" style="3" customWidth="1"/>
    <col min="5653" max="5655" width="3.88671875" style="3" customWidth="1"/>
    <col min="5656" max="5656" width="2.6640625" style="3" customWidth="1"/>
    <col min="5657" max="5659" width="3.88671875" style="3" customWidth="1"/>
    <col min="5660" max="5660" width="2.6640625" style="3" customWidth="1"/>
    <col min="5661" max="5892" width="11.44140625" style="3"/>
    <col min="5893" max="5903" width="3.88671875" style="3" customWidth="1"/>
    <col min="5904" max="5904" width="1.44140625" style="3" customWidth="1"/>
    <col min="5905" max="5907" width="3.88671875" style="3" customWidth="1"/>
    <col min="5908" max="5908" width="2.44140625" style="3" customWidth="1"/>
    <col min="5909" max="5911" width="3.88671875" style="3" customWidth="1"/>
    <col min="5912" max="5912" width="2.6640625" style="3" customWidth="1"/>
    <col min="5913" max="5915" width="3.88671875" style="3" customWidth="1"/>
    <col min="5916" max="5916" width="2.6640625" style="3" customWidth="1"/>
    <col min="5917" max="6148" width="11.44140625" style="3"/>
    <col min="6149" max="6159" width="3.88671875" style="3" customWidth="1"/>
    <col min="6160" max="6160" width="1.44140625" style="3" customWidth="1"/>
    <col min="6161" max="6163" width="3.88671875" style="3" customWidth="1"/>
    <col min="6164" max="6164" width="2.44140625" style="3" customWidth="1"/>
    <col min="6165" max="6167" width="3.88671875" style="3" customWidth="1"/>
    <col min="6168" max="6168" width="2.6640625" style="3" customWidth="1"/>
    <col min="6169" max="6171" width="3.88671875" style="3" customWidth="1"/>
    <col min="6172" max="6172" width="2.6640625" style="3" customWidth="1"/>
    <col min="6173" max="6404" width="11.44140625" style="3"/>
    <col min="6405" max="6415" width="3.88671875" style="3" customWidth="1"/>
    <col min="6416" max="6416" width="1.44140625" style="3" customWidth="1"/>
    <col min="6417" max="6419" width="3.88671875" style="3" customWidth="1"/>
    <col min="6420" max="6420" width="2.44140625" style="3" customWidth="1"/>
    <col min="6421" max="6423" width="3.88671875" style="3" customWidth="1"/>
    <col min="6424" max="6424" width="2.6640625" style="3" customWidth="1"/>
    <col min="6425" max="6427" width="3.88671875" style="3" customWidth="1"/>
    <col min="6428" max="6428" width="2.6640625" style="3" customWidth="1"/>
    <col min="6429" max="6660" width="11.44140625" style="3"/>
    <col min="6661" max="6671" width="3.88671875" style="3" customWidth="1"/>
    <col min="6672" max="6672" width="1.44140625" style="3" customWidth="1"/>
    <col min="6673" max="6675" width="3.88671875" style="3" customWidth="1"/>
    <col min="6676" max="6676" width="2.44140625" style="3" customWidth="1"/>
    <col min="6677" max="6679" width="3.88671875" style="3" customWidth="1"/>
    <col min="6680" max="6680" width="2.6640625" style="3" customWidth="1"/>
    <col min="6681" max="6683" width="3.88671875" style="3" customWidth="1"/>
    <col min="6684" max="6684" width="2.6640625" style="3" customWidth="1"/>
    <col min="6685" max="6916" width="11.44140625" style="3"/>
    <col min="6917" max="6927" width="3.88671875" style="3" customWidth="1"/>
    <col min="6928" max="6928" width="1.44140625" style="3" customWidth="1"/>
    <col min="6929" max="6931" width="3.88671875" style="3" customWidth="1"/>
    <col min="6932" max="6932" width="2.44140625" style="3" customWidth="1"/>
    <col min="6933" max="6935" width="3.88671875" style="3" customWidth="1"/>
    <col min="6936" max="6936" width="2.6640625" style="3" customWidth="1"/>
    <col min="6937" max="6939" width="3.88671875" style="3" customWidth="1"/>
    <col min="6940" max="6940" width="2.6640625" style="3" customWidth="1"/>
    <col min="6941" max="7172" width="11.44140625" style="3"/>
    <col min="7173" max="7183" width="3.88671875" style="3" customWidth="1"/>
    <col min="7184" max="7184" width="1.44140625" style="3" customWidth="1"/>
    <col min="7185" max="7187" width="3.88671875" style="3" customWidth="1"/>
    <col min="7188" max="7188" width="2.44140625" style="3" customWidth="1"/>
    <col min="7189" max="7191" width="3.88671875" style="3" customWidth="1"/>
    <col min="7192" max="7192" width="2.6640625" style="3" customWidth="1"/>
    <col min="7193" max="7195" width="3.88671875" style="3" customWidth="1"/>
    <col min="7196" max="7196" width="2.6640625" style="3" customWidth="1"/>
    <col min="7197" max="7428" width="11.44140625" style="3"/>
    <col min="7429" max="7439" width="3.88671875" style="3" customWidth="1"/>
    <col min="7440" max="7440" width="1.44140625" style="3" customWidth="1"/>
    <col min="7441" max="7443" width="3.88671875" style="3" customWidth="1"/>
    <col min="7444" max="7444" width="2.44140625" style="3" customWidth="1"/>
    <col min="7445" max="7447" width="3.88671875" style="3" customWidth="1"/>
    <col min="7448" max="7448" width="2.6640625" style="3" customWidth="1"/>
    <col min="7449" max="7451" width="3.88671875" style="3" customWidth="1"/>
    <col min="7452" max="7452" width="2.6640625" style="3" customWidth="1"/>
    <col min="7453" max="7684" width="11.44140625" style="3"/>
    <col min="7685" max="7695" width="3.88671875" style="3" customWidth="1"/>
    <col min="7696" max="7696" width="1.44140625" style="3" customWidth="1"/>
    <col min="7697" max="7699" width="3.88671875" style="3" customWidth="1"/>
    <col min="7700" max="7700" width="2.44140625" style="3" customWidth="1"/>
    <col min="7701" max="7703" width="3.88671875" style="3" customWidth="1"/>
    <col min="7704" max="7704" width="2.6640625" style="3" customWidth="1"/>
    <col min="7705" max="7707" width="3.88671875" style="3" customWidth="1"/>
    <col min="7708" max="7708" width="2.6640625" style="3" customWidth="1"/>
    <col min="7709" max="7940" width="11.44140625" style="3"/>
    <col min="7941" max="7951" width="3.88671875" style="3" customWidth="1"/>
    <col min="7952" max="7952" width="1.44140625" style="3" customWidth="1"/>
    <col min="7953" max="7955" width="3.88671875" style="3" customWidth="1"/>
    <col min="7956" max="7956" width="2.44140625" style="3" customWidth="1"/>
    <col min="7957" max="7959" width="3.88671875" style="3" customWidth="1"/>
    <col min="7960" max="7960" width="2.6640625" style="3" customWidth="1"/>
    <col min="7961" max="7963" width="3.88671875" style="3" customWidth="1"/>
    <col min="7964" max="7964" width="2.6640625" style="3" customWidth="1"/>
    <col min="7965" max="8196" width="11.44140625" style="3"/>
    <col min="8197" max="8207" width="3.88671875" style="3" customWidth="1"/>
    <col min="8208" max="8208" width="1.44140625" style="3" customWidth="1"/>
    <col min="8209" max="8211" width="3.88671875" style="3" customWidth="1"/>
    <col min="8212" max="8212" width="2.44140625" style="3" customWidth="1"/>
    <col min="8213" max="8215" width="3.88671875" style="3" customWidth="1"/>
    <col min="8216" max="8216" width="2.6640625" style="3" customWidth="1"/>
    <col min="8217" max="8219" width="3.88671875" style="3" customWidth="1"/>
    <col min="8220" max="8220" width="2.6640625" style="3" customWidth="1"/>
    <col min="8221" max="8452" width="11.44140625" style="3"/>
    <col min="8453" max="8463" width="3.88671875" style="3" customWidth="1"/>
    <col min="8464" max="8464" width="1.44140625" style="3" customWidth="1"/>
    <col min="8465" max="8467" width="3.88671875" style="3" customWidth="1"/>
    <col min="8468" max="8468" width="2.44140625" style="3" customWidth="1"/>
    <col min="8469" max="8471" width="3.88671875" style="3" customWidth="1"/>
    <col min="8472" max="8472" width="2.6640625" style="3" customWidth="1"/>
    <col min="8473" max="8475" width="3.88671875" style="3" customWidth="1"/>
    <col min="8476" max="8476" width="2.6640625" style="3" customWidth="1"/>
    <col min="8477" max="8708" width="11.44140625" style="3"/>
    <col min="8709" max="8719" width="3.88671875" style="3" customWidth="1"/>
    <col min="8720" max="8720" width="1.44140625" style="3" customWidth="1"/>
    <col min="8721" max="8723" width="3.88671875" style="3" customWidth="1"/>
    <col min="8724" max="8724" width="2.44140625" style="3" customWidth="1"/>
    <col min="8725" max="8727" width="3.88671875" style="3" customWidth="1"/>
    <col min="8728" max="8728" width="2.6640625" style="3" customWidth="1"/>
    <col min="8729" max="8731" width="3.88671875" style="3" customWidth="1"/>
    <col min="8732" max="8732" width="2.6640625" style="3" customWidth="1"/>
    <col min="8733" max="8964" width="11.44140625" style="3"/>
    <col min="8965" max="8975" width="3.88671875" style="3" customWidth="1"/>
    <col min="8976" max="8976" width="1.44140625" style="3" customWidth="1"/>
    <col min="8977" max="8979" width="3.88671875" style="3" customWidth="1"/>
    <col min="8980" max="8980" width="2.44140625" style="3" customWidth="1"/>
    <col min="8981" max="8983" width="3.88671875" style="3" customWidth="1"/>
    <col min="8984" max="8984" width="2.6640625" style="3" customWidth="1"/>
    <col min="8985" max="8987" width="3.88671875" style="3" customWidth="1"/>
    <col min="8988" max="8988" width="2.6640625" style="3" customWidth="1"/>
    <col min="8989" max="9220" width="11.44140625" style="3"/>
    <col min="9221" max="9231" width="3.88671875" style="3" customWidth="1"/>
    <col min="9232" max="9232" width="1.44140625" style="3" customWidth="1"/>
    <col min="9233" max="9235" width="3.88671875" style="3" customWidth="1"/>
    <col min="9236" max="9236" width="2.44140625" style="3" customWidth="1"/>
    <col min="9237" max="9239" width="3.88671875" style="3" customWidth="1"/>
    <col min="9240" max="9240" width="2.6640625" style="3" customWidth="1"/>
    <col min="9241" max="9243" width="3.88671875" style="3" customWidth="1"/>
    <col min="9244" max="9244" width="2.6640625" style="3" customWidth="1"/>
    <col min="9245" max="9476" width="11.44140625" style="3"/>
    <col min="9477" max="9487" width="3.88671875" style="3" customWidth="1"/>
    <col min="9488" max="9488" width="1.44140625" style="3" customWidth="1"/>
    <col min="9489" max="9491" width="3.88671875" style="3" customWidth="1"/>
    <col min="9492" max="9492" width="2.44140625" style="3" customWidth="1"/>
    <col min="9493" max="9495" width="3.88671875" style="3" customWidth="1"/>
    <col min="9496" max="9496" width="2.6640625" style="3" customWidth="1"/>
    <col min="9497" max="9499" width="3.88671875" style="3" customWidth="1"/>
    <col min="9500" max="9500" width="2.6640625" style="3" customWidth="1"/>
    <col min="9501" max="9732" width="11.44140625" style="3"/>
    <col min="9733" max="9743" width="3.88671875" style="3" customWidth="1"/>
    <col min="9744" max="9744" width="1.44140625" style="3" customWidth="1"/>
    <col min="9745" max="9747" width="3.88671875" style="3" customWidth="1"/>
    <col min="9748" max="9748" width="2.44140625" style="3" customWidth="1"/>
    <col min="9749" max="9751" width="3.88671875" style="3" customWidth="1"/>
    <col min="9752" max="9752" width="2.6640625" style="3" customWidth="1"/>
    <col min="9753" max="9755" width="3.88671875" style="3" customWidth="1"/>
    <col min="9756" max="9756" width="2.6640625" style="3" customWidth="1"/>
    <col min="9757" max="9988" width="11.44140625" style="3"/>
    <col min="9989" max="9999" width="3.88671875" style="3" customWidth="1"/>
    <col min="10000" max="10000" width="1.44140625" style="3" customWidth="1"/>
    <col min="10001" max="10003" width="3.88671875" style="3" customWidth="1"/>
    <col min="10004" max="10004" width="2.44140625" style="3" customWidth="1"/>
    <col min="10005" max="10007" width="3.88671875" style="3" customWidth="1"/>
    <col min="10008" max="10008" width="2.6640625" style="3" customWidth="1"/>
    <col min="10009" max="10011" width="3.88671875" style="3" customWidth="1"/>
    <col min="10012" max="10012" width="2.6640625" style="3" customWidth="1"/>
    <col min="10013" max="10244" width="11.44140625" style="3"/>
    <col min="10245" max="10255" width="3.88671875" style="3" customWidth="1"/>
    <col min="10256" max="10256" width="1.44140625" style="3" customWidth="1"/>
    <col min="10257" max="10259" width="3.88671875" style="3" customWidth="1"/>
    <col min="10260" max="10260" width="2.44140625" style="3" customWidth="1"/>
    <col min="10261" max="10263" width="3.88671875" style="3" customWidth="1"/>
    <col min="10264" max="10264" width="2.6640625" style="3" customWidth="1"/>
    <col min="10265" max="10267" width="3.88671875" style="3" customWidth="1"/>
    <col min="10268" max="10268" width="2.6640625" style="3" customWidth="1"/>
    <col min="10269" max="10500" width="11.44140625" style="3"/>
    <col min="10501" max="10511" width="3.88671875" style="3" customWidth="1"/>
    <col min="10512" max="10512" width="1.44140625" style="3" customWidth="1"/>
    <col min="10513" max="10515" width="3.88671875" style="3" customWidth="1"/>
    <col min="10516" max="10516" width="2.44140625" style="3" customWidth="1"/>
    <col min="10517" max="10519" width="3.88671875" style="3" customWidth="1"/>
    <col min="10520" max="10520" width="2.6640625" style="3" customWidth="1"/>
    <col min="10521" max="10523" width="3.88671875" style="3" customWidth="1"/>
    <col min="10524" max="10524" width="2.6640625" style="3" customWidth="1"/>
    <col min="10525" max="10756" width="11.44140625" style="3"/>
    <col min="10757" max="10767" width="3.88671875" style="3" customWidth="1"/>
    <col min="10768" max="10768" width="1.44140625" style="3" customWidth="1"/>
    <col min="10769" max="10771" width="3.88671875" style="3" customWidth="1"/>
    <col min="10772" max="10772" width="2.44140625" style="3" customWidth="1"/>
    <col min="10773" max="10775" width="3.88671875" style="3" customWidth="1"/>
    <col min="10776" max="10776" width="2.6640625" style="3" customWidth="1"/>
    <col min="10777" max="10779" width="3.88671875" style="3" customWidth="1"/>
    <col min="10780" max="10780" width="2.6640625" style="3" customWidth="1"/>
    <col min="10781" max="11012" width="11.44140625" style="3"/>
    <col min="11013" max="11023" width="3.88671875" style="3" customWidth="1"/>
    <col min="11024" max="11024" width="1.44140625" style="3" customWidth="1"/>
    <col min="11025" max="11027" width="3.88671875" style="3" customWidth="1"/>
    <col min="11028" max="11028" width="2.44140625" style="3" customWidth="1"/>
    <col min="11029" max="11031" width="3.88671875" style="3" customWidth="1"/>
    <col min="11032" max="11032" width="2.6640625" style="3" customWidth="1"/>
    <col min="11033" max="11035" width="3.88671875" style="3" customWidth="1"/>
    <col min="11036" max="11036" width="2.6640625" style="3" customWidth="1"/>
    <col min="11037" max="11268" width="11.44140625" style="3"/>
    <col min="11269" max="11279" width="3.88671875" style="3" customWidth="1"/>
    <col min="11280" max="11280" width="1.44140625" style="3" customWidth="1"/>
    <col min="11281" max="11283" width="3.88671875" style="3" customWidth="1"/>
    <col min="11284" max="11284" width="2.44140625" style="3" customWidth="1"/>
    <col min="11285" max="11287" width="3.88671875" style="3" customWidth="1"/>
    <col min="11288" max="11288" width="2.6640625" style="3" customWidth="1"/>
    <col min="11289" max="11291" width="3.88671875" style="3" customWidth="1"/>
    <col min="11292" max="11292" width="2.6640625" style="3" customWidth="1"/>
    <col min="11293" max="11524" width="11.44140625" style="3"/>
    <col min="11525" max="11535" width="3.88671875" style="3" customWidth="1"/>
    <col min="11536" max="11536" width="1.44140625" style="3" customWidth="1"/>
    <col min="11537" max="11539" width="3.88671875" style="3" customWidth="1"/>
    <col min="11540" max="11540" width="2.44140625" style="3" customWidth="1"/>
    <col min="11541" max="11543" width="3.88671875" style="3" customWidth="1"/>
    <col min="11544" max="11544" width="2.6640625" style="3" customWidth="1"/>
    <col min="11545" max="11547" width="3.88671875" style="3" customWidth="1"/>
    <col min="11548" max="11548" width="2.6640625" style="3" customWidth="1"/>
    <col min="11549" max="11780" width="11.44140625" style="3"/>
    <col min="11781" max="11791" width="3.88671875" style="3" customWidth="1"/>
    <col min="11792" max="11792" width="1.44140625" style="3" customWidth="1"/>
    <col min="11793" max="11795" width="3.88671875" style="3" customWidth="1"/>
    <col min="11796" max="11796" width="2.44140625" style="3" customWidth="1"/>
    <col min="11797" max="11799" width="3.88671875" style="3" customWidth="1"/>
    <col min="11800" max="11800" width="2.6640625" style="3" customWidth="1"/>
    <col min="11801" max="11803" width="3.88671875" style="3" customWidth="1"/>
    <col min="11804" max="11804" width="2.6640625" style="3" customWidth="1"/>
    <col min="11805" max="12036" width="11.44140625" style="3"/>
    <col min="12037" max="12047" width="3.88671875" style="3" customWidth="1"/>
    <col min="12048" max="12048" width="1.44140625" style="3" customWidth="1"/>
    <col min="12049" max="12051" width="3.88671875" style="3" customWidth="1"/>
    <col min="12052" max="12052" width="2.44140625" style="3" customWidth="1"/>
    <col min="12053" max="12055" width="3.88671875" style="3" customWidth="1"/>
    <col min="12056" max="12056" width="2.6640625" style="3" customWidth="1"/>
    <col min="12057" max="12059" width="3.88671875" style="3" customWidth="1"/>
    <col min="12060" max="12060" width="2.6640625" style="3" customWidth="1"/>
    <col min="12061" max="12292" width="11.44140625" style="3"/>
    <col min="12293" max="12303" width="3.88671875" style="3" customWidth="1"/>
    <col min="12304" max="12304" width="1.44140625" style="3" customWidth="1"/>
    <col min="12305" max="12307" width="3.88671875" style="3" customWidth="1"/>
    <col min="12308" max="12308" width="2.44140625" style="3" customWidth="1"/>
    <col min="12309" max="12311" width="3.88671875" style="3" customWidth="1"/>
    <col min="12312" max="12312" width="2.6640625" style="3" customWidth="1"/>
    <col min="12313" max="12315" width="3.88671875" style="3" customWidth="1"/>
    <col min="12316" max="12316" width="2.6640625" style="3" customWidth="1"/>
    <col min="12317" max="12548" width="11.44140625" style="3"/>
    <col min="12549" max="12559" width="3.88671875" style="3" customWidth="1"/>
    <col min="12560" max="12560" width="1.44140625" style="3" customWidth="1"/>
    <col min="12561" max="12563" width="3.88671875" style="3" customWidth="1"/>
    <col min="12564" max="12564" width="2.44140625" style="3" customWidth="1"/>
    <col min="12565" max="12567" width="3.88671875" style="3" customWidth="1"/>
    <col min="12568" max="12568" width="2.6640625" style="3" customWidth="1"/>
    <col min="12569" max="12571" width="3.88671875" style="3" customWidth="1"/>
    <col min="12572" max="12572" width="2.6640625" style="3" customWidth="1"/>
    <col min="12573" max="12804" width="11.44140625" style="3"/>
    <col min="12805" max="12815" width="3.88671875" style="3" customWidth="1"/>
    <col min="12816" max="12816" width="1.44140625" style="3" customWidth="1"/>
    <col min="12817" max="12819" width="3.88671875" style="3" customWidth="1"/>
    <col min="12820" max="12820" width="2.44140625" style="3" customWidth="1"/>
    <col min="12821" max="12823" width="3.88671875" style="3" customWidth="1"/>
    <col min="12824" max="12824" width="2.6640625" style="3" customWidth="1"/>
    <col min="12825" max="12827" width="3.88671875" style="3" customWidth="1"/>
    <col min="12828" max="12828" width="2.6640625" style="3" customWidth="1"/>
    <col min="12829" max="13060" width="11.44140625" style="3"/>
    <col min="13061" max="13071" width="3.88671875" style="3" customWidth="1"/>
    <col min="13072" max="13072" width="1.44140625" style="3" customWidth="1"/>
    <col min="13073" max="13075" width="3.88671875" style="3" customWidth="1"/>
    <col min="13076" max="13076" width="2.44140625" style="3" customWidth="1"/>
    <col min="13077" max="13079" width="3.88671875" style="3" customWidth="1"/>
    <col min="13080" max="13080" width="2.6640625" style="3" customWidth="1"/>
    <col min="13081" max="13083" width="3.88671875" style="3" customWidth="1"/>
    <col min="13084" max="13084" width="2.6640625" style="3" customWidth="1"/>
    <col min="13085" max="13316" width="11.44140625" style="3"/>
    <col min="13317" max="13327" width="3.88671875" style="3" customWidth="1"/>
    <col min="13328" max="13328" width="1.44140625" style="3" customWidth="1"/>
    <col min="13329" max="13331" width="3.88671875" style="3" customWidth="1"/>
    <col min="13332" max="13332" width="2.44140625" style="3" customWidth="1"/>
    <col min="13333" max="13335" width="3.88671875" style="3" customWidth="1"/>
    <col min="13336" max="13336" width="2.6640625" style="3" customWidth="1"/>
    <col min="13337" max="13339" width="3.88671875" style="3" customWidth="1"/>
    <col min="13340" max="13340" width="2.6640625" style="3" customWidth="1"/>
    <col min="13341" max="13572" width="11.44140625" style="3"/>
    <col min="13573" max="13583" width="3.88671875" style="3" customWidth="1"/>
    <col min="13584" max="13584" width="1.44140625" style="3" customWidth="1"/>
    <col min="13585" max="13587" width="3.88671875" style="3" customWidth="1"/>
    <col min="13588" max="13588" width="2.44140625" style="3" customWidth="1"/>
    <col min="13589" max="13591" width="3.88671875" style="3" customWidth="1"/>
    <col min="13592" max="13592" width="2.6640625" style="3" customWidth="1"/>
    <col min="13593" max="13595" width="3.88671875" style="3" customWidth="1"/>
    <col min="13596" max="13596" width="2.6640625" style="3" customWidth="1"/>
    <col min="13597" max="13828" width="11.44140625" style="3"/>
    <col min="13829" max="13839" width="3.88671875" style="3" customWidth="1"/>
    <col min="13840" max="13840" width="1.44140625" style="3" customWidth="1"/>
    <col min="13841" max="13843" width="3.88671875" style="3" customWidth="1"/>
    <col min="13844" max="13844" width="2.44140625" style="3" customWidth="1"/>
    <col min="13845" max="13847" width="3.88671875" style="3" customWidth="1"/>
    <col min="13848" max="13848" width="2.6640625" style="3" customWidth="1"/>
    <col min="13849" max="13851" width="3.88671875" style="3" customWidth="1"/>
    <col min="13852" max="13852" width="2.6640625" style="3" customWidth="1"/>
    <col min="13853" max="14084" width="11.44140625" style="3"/>
    <col min="14085" max="14095" width="3.88671875" style="3" customWidth="1"/>
    <col min="14096" max="14096" width="1.44140625" style="3" customWidth="1"/>
    <col min="14097" max="14099" width="3.88671875" style="3" customWidth="1"/>
    <col min="14100" max="14100" width="2.44140625" style="3" customWidth="1"/>
    <col min="14101" max="14103" width="3.88671875" style="3" customWidth="1"/>
    <col min="14104" max="14104" width="2.6640625" style="3" customWidth="1"/>
    <col min="14105" max="14107" width="3.88671875" style="3" customWidth="1"/>
    <col min="14108" max="14108" width="2.6640625" style="3" customWidth="1"/>
    <col min="14109" max="14340" width="11.44140625" style="3"/>
    <col min="14341" max="14351" width="3.88671875" style="3" customWidth="1"/>
    <col min="14352" max="14352" width="1.44140625" style="3" customWidth="1"/>
    <col min="14353" max="14355" width="3.88671875" style="3" customWidth="1"/>
    <col min="14356" max="14356" width="2.44140625" style="3" customWidth="1"/>
    <col min="14357" max="14359" width="3.88671875" style="3" customWidth="1"/>
    <col min="14360" max="14360" width="2.6640625" style="3" customWidth="1"/>
    <col min="14361" max="14363" width="3.88671875" style="3" customWidth="1"/>
    <col min="14364" max="14364" width="2.6640625" style="3" customWidth="1"/>
    <col min="14365" max="14596" width="11.44140625" style="3"/>
    <col min="14597" max="14607" width="3.88671875" style="3" customWidth="1"/>
    <col min="14608" max="14608" width="1.44140625" style="3" customWidth="1"/>
    <col min="14609" max="14611" width="3.88671875" style="3" customWidth="1"/>
    <col min="14612" max="14612" width="2.44140625" style="3" customWidth="1"/>
    <col min="14613" max="14615" width="3.88671875" style="3" customWidth="1"/>
    <col min="14616" max="14616" width="2.6640625" style="3" customWidth="1"/>
    <col min="14617" max="14619" width="3.88671875" style="3" customWidth="1"/>
    <col min="14620" max="14620" width="2.6640625" style="3" customWidth="1"/>
    <col min="14621" max="14852" width="11.44140625" style="3"/>
    <col min="14853" max="14863" width="3.88671875" style="3" customWidth="1"/>
    <col min="14864" max="14864" width="1.44140625" style="3" customWidth="1"/>
    <col min="14865" max="14867" width="3.88671875" style="3" customWidth="1"/>
    <col min="14868" max="14868" width="2.44140625" style="3" customWidth="1"/>
    <col min="14869" max="14871" width="3.88671875" style="3" customWidth="1"/>
    <col min="14872" max="14872" width="2.6640625" style="3" customWidth="1"/>
    <col min="14873" max="14875" width="3.88671875" style="3" customWidth="1"/>
    <col min="14876" max="14876" width="2.6640625" style="3" customWidth="1"/>
    <col min="14877" max="15108" width="11.44140625" style="3"/>
    <col min="15109" max="15119" width="3.88671875" style="3" customWidth="1"/>
    <col min="15120" max="15120" width="1.44140625" style="3" customWidth="1"/>
    <col min="15121" max="15123" width="3.88671875" style="3" customWidth="1"/>
    <col min="15124" max="15124" width="2.44140625" style="3" customWidth="1"/>
    <col min="15125" max="15127" width="3.88671875" style="3" customWidth="1"/>
    <col min="15128" max="15128" width="2.6640625" style="3" customWidth="1"/>
    <col min="15129" max="15131" width="3.88671875" style="3" customWidth="1"/>
    <col min="15132" max="15132" width="2.6640625" style="3" customWidth="1"/>
    <col min="15133" max="15364" width="11.44140625" style="3"/>
    <col min="15365" max="15375" width="3.88671875" style="3" customWidth="1"/>
    <col min="15376" max="15376" width="1.44140625" style="3" customWidth="1"/>
    <col min="15377" max="15379" width="3.88671875" style="3" customWidth="1"/>
    <col min="15380" max="15380" width="2.44140625" style="3" customWidth="1"/>
    <col min="15381" max="15383" width="3.88671875" style="3" customWidth="1"/>
    <col min="15384" max="15384" width="2.6640625" style="3" customWidth="1"/>
    <col min="15385" max="15387" width="3.88671875" style="3" customWidth="1"/>
    <col min="15388" max="15388" width="2.6640625" style="3" customWidth="1"/>
    <col min="15389" max="15620" width="11.44140625" style="3"/>
    <col min="15621" max="15631" width="3.88671875" style="3" customWidth="1"/>
    <col min="15632" max="15632" width="1.44140625" style="3" customWidth="1"/>
    <col min="15633" max="15635" width="3.88671875" style="3" customWidth="1"/>
    <col min="15636" max="15636" width="2.44140625" style="3" customWidth="1"/>
    <col min="15637" max="15639" width="3.88671875" style="3" customWidth="1"/>
    <col min="15640" max="15640" width="2.6640625" style="3" customWidth="1"/>
    <col min="15641" max="15643" width="3.88671875" style="3" customWidth="1"/>
    <col min="15644" max="15644" width="2.6640625" style="3" customWidth="1"/>
    <col min="15645" max="15876" width="11.44140625" style="3"/>
    <col min="15877" max="15887" width="3.88671875" style="3" customWidth="1"/>
    <col min="15888" max="15888" width="1.44140625" style="3" customWidth="1"/>
    <col min="15889" max="15891" width="3.88671875" style="3" customWidth="1"/>
    <col min="15892" max="15892" width="2.44140625" style="3" customWidth="1"/>
    <col min="15893" max="15895" width="3.88671875" style="3" customWidth="1"/>
    <col min="15896" max="15896" width="2.6640625" style="3" customWidth="1"/>
    <col min="15897" max="15899" width="3.88671875" style="3" customWidth="1"/>
    <col min="15900" max="15900" width="2.6640625" style="3" customWidth="1"/>
    <col min="15901" max="16132" width="11.44140625" style="3"/>
    <col min="16133" max="16143" width="3.88671875" style="3" customWidth="1"/>
    <col min="16144" max="16144" width="1.44140625" style="3" customWidth="1"/>
    <col min="16145" max="16147" width="3.88671875" style="3" customWidth="1"/>
    <col min="16148" max="16148" width="2.44140625" style="3" customWidth="1"/>
    <col min="16149" max="16151" width="3.88671875" style="3" customWidth="1"/>
    <col min="16152" max="16152" width="2.6640625" style="3" customWidth="1"/>
    <col min="16153" max="16155" width="3.88671875" style="3" customWidth="1"/>
    <col min="16156" max="16156" width="2.6640625" style="3" customWidth="1"/>
    <col min="16157" max="16384" width="11.44140625" style="3"/>
  </cols>
  <sheetData>
    <row r="1" spans="1:31" ht="15" thickBot="1"/>
    <row r="2" spans="1:31" ht="15" customHeight="1" thickBot="1">
      <c r="C2" s="261" t="s">
        <v>50</v>
      </c>
      <c r="D2" s="262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4"/>
      <c r="P2" s="100"/>
      <c r="Q2" s="100"/>
      <c r="R2" s="100"/>
      <c r="S2" s="100"/>
      <c r="T2" s="100"/>
      <c r="U2" s="269" t="s">
        <v>51</v>
      </c>
      <c r="V2" s="269"/>
      <c r="W2" s="269"/>
      <c r="X2" s="269"/>
      <c r="Y2" s="269"/>
      <c r="Z2" s="269"/>
      <c r="AA2" s="269"/>
      <c r="AB2" s="101"/>
      <c r="AE2" s="168" t="s">
        <v>52</v>
      </c>
    </row>
    <row r="3" spans="1:31" ht="17.25" customHeight="1" thickBot="1">
      <c r="A3" s="229" t="s">
        <v>53</v>
      </c>
      <c r="B3" s="236">
        <v>2</v>
      </c>
      <c r="C3" s="265"/>
      <c r="D3" s="266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8"/>
      <c r="P3" s="104"/>
      <c r="Q3" s="103"/>
      <c r="R3" s="103"/>
      <c r="S3" s="103"/>
      <c r="T3" s="104"/>
      <c r="U3" s="270"/>
      <c r="V3" s="270"/>
      <c r="W3" s="270"/>
      <c r="X3" s="270"/>
      <c r="Y3" s="270"/>
      <c r="Z3" s="270"/>
      <c r="AA3" s="270"/>
      <c r="AB3" s="105"/>
      <c r="AE3" s="168"/>
    </row>
    <row r="4" spans="1:31" ht="10.5" customHeight="1">
      <c r="B4" s="136"/>
      <c r="C4" s="109"/>
      <c r="D4" s="108"/>
      <c r="E4" s="110"/>
      <c r="F4" s="110"/>
      <c r="G4" s="108"/>
      <c r="H4" s="111"/>
      <c r="I4" s="111"/>
      <c r="J4" s="111"/>
      <c r="K4" s="111"/>
      <c r="L4" s="111"/>
      <c r="M4" s="111"/>
      <c r="N4" s="111"/>
      <c r="O4" s="112"/>
      <c r="P4" s="104"/>
      <c r="Q4" s="103"/>
      <c r="R4" s="103"/>
      <c r="S4" s="103"/>
      <c r="T4" s="104"/>
      <c r="U4" s="270"/>
      <c r="V4" s="270"/>
      <c r="W4" s="270"/>
      <c r="X4" s="270"/>
      <c r="Y4" s="270"/>
      <c r="Z4" s="270"/>
      <c r="AA4" s="270"/>
      <c r="AB4" s="106"/>
      <c r="AE4" s="168" t="s">
        <v>54</v>
      </c>
    </row>
    <row r="5" spans="1:31" ht="16.5" customHeight="1">
      <c r="B5" s="136"/>
      <c r="C5" s="113"/>
      <c r="D5" s="110"/>
      <c r="E5" s="110"/>
      <c r="F5" s="110"/>
      <c r="G5" s="110"/>
      <c r="H5" s="111"/>
      <c r="I5" s="111"/>
      <c r="J5" s="111"/>
      <c r="K5" s="111"/>
      <c r="L5" s="111"/>
      <c r="M5" s="111"/>
      <c r="N5" s="111"/>
      <c r="O5" s="112"/>
      <c r="P5" s="104"/>
      <c r="Q5" s="103"/>
      <c r="R5" s="103"/>
      <c r="S5" s="103"/>
      <c r="T5" s="104"/>
      <c r="U5" s="270" t="s">
        <v>55</v>
      </c>
      <c r="V5" s="270"/>
      <c r="W5" s="270"/>
      <c r="X5" s="271" t="s">
        <v>56</v>
      </c>
      <c r="Y5" s="271"/>
      <c r="Z5" s="271"/>
      <c r="AA5" s="271"/>
      <c r="AB5" s="106"/>
      <c r="AE5" s="168" t="s">
        <v>1</v>
      </c>
    </row>
    <row r="6" spans="1:31" ht="24" customHeight="1">
      <c r="B6" s="136"/>
      <c r="C6" s="114"/>
      <c r="D6" s="111"/>
      <c r="E6" s="111"/>
      <c r="F6" s="111"/>
      <c r="G6" s="111"/>
      <c r="H6" s="134"/>
      <c r="I6" s="133" t="s">
        <v>53</v>
      </c>
      <c r="J6" s="234">
        <f>B3</f>
        <v>2</v>
      </c>
      <c r="K6" s="111"/>
      <c r="L6" s="111"/>
      <c r="M6" s="111"/>
      <c r="N6" s="111"/>
      <c r="O6" s="112"/>
      <c r="P6" s="237"/>
      <c r="Q6" s="272" t="s">
        <v>57</v>
      </c>
      <c r="R6" s="272"/>
      <c r="S6" s="272"/>
      <c r="T6" s="272"/>
      <c r="U6" s="273">
        <f>VLOOKUP($B$3,'BASE DE DATOS'!$A$5:$AH$1718,16,0)</f>
        <v>0</v>
      </c>
      <c r="V6" s="274"/>
      <c r="W6" s="275"/>
      <c r="X6" s="276" t="str">
        <f ca="1">IF((U6+365)&gt;TODAY(),"APTO","SIN CAPACITACIÓN")</f>
        <v>SIN CAPACITACIÓN</v>
      </c>
      <c r="Y6" s="276"/>
      <c r="Z6" s="276"/>
      <c r="AA6" s="276"/>
      <c r="AB6" s="107"/>
      <c r="AE6" s="168" t="s">
        <v>58</v>
      </c>
    </row>
    <row r="7" spans="1:31" ht="24.75" customHeight="1">
      <c r="B7" s="136"/>
      <c r="C7" s="114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P7" s="237"/>
      <c r="Q7" s="272" t="s">
        <v>59</v>
      </c>
      <c r="R7" s="272"/>
      <c r="S7" s="272"/>
      <c r="T7" s="272"/>
      <c r="U7" s="273">
        <f>VLOOKUP($B$3,'BASE DE DATOS'!$A$5:$AH$1718,17,0)</f>
        <v>0</v>
      </c>
      <c r="V7" s="274"/>
      <c r="W7" s="275"/>
      <c r="X7" s="320" t="str">
        <f ca="1">IF((U7+365)&gt;TODAY(),"APTO","SIN CAPACITACIÓN")</f>
        <v>SIN CAPACITACIÓN</v>
      </c>
      <c r="Y7" s="321"/>
      <c r="Z7" s="321"/>
      <c r="AA7" s="322"/>
      <c r="AB7" s="107"/>
      <c r="AE7" s="168" t="s">
        <v>60</v>
      </c>
    </row>
    <row r="8" spans="1:31" ht="24.75" customHeight="1">
      <c r="B8" s="136"/>
      <c r="C8" s="115" t="s">
        <v>61</v>
      </c>
      <c r="D8" s="235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2"/>
      <c r="P8" s="237"/>
      <c r="Q8" s="272" t="s">
        <v>62</v>
      </c>
      <c r="R8" s="272"/>
      <c r="S8" s="272"/>
      <c r="T8" s="272"/>
      <c r="U8" s="273">
        <f>VLOOKUP($B$3,'BASE DE DATOS'!$A$5:$AH$1718,18,0)</f>
        <v>0</v>
      </c>
      <c r="V8" s="274"/>
      <c r="W8" s="275"/>
      <c r="X8" s="320" t="str">
        <f t="shared" ref="X8:X23" ca="1" si="0">IF((U8+365)&gt;TODAY(),"APTO","SIN CAPACITACIÓN")</f>
        <v>SIN CAPACITACIÓN</v>
      </c>
      <c r="Y8" s="321"/>
      <c r="Z8" s="321"/>
      <c r="AA8" s="322"/>
      <c r="AB8" s="107"/>
      <c r="AE8" s="3">
        <v>2</v>
      </c>
    </row>
    <row r="9" spans="1:31" ht="15" customHeight="1">
      <c r="B9" s="136"/>
      <c r="C9" s="277" t="s">
        <v>63</v>
      </c>
      <c r="D9" s="278"/>
      <c r="E9" s="278"/>
      <c r="F9" s="279"/>
      <c r="G9" s="280">
        <f>VLOOKUP($B$3,'BASE DE DATOS'!$A$5:$P$1718,2,0)</f>
        <v>0</v>
      </c>
      <c r="H9" s="281"/>
      <c r="I9" s="281"/>
      <c r="J9" s="281"/>
      <c r="K9" s="281"/>
      <c r="L9" s="281"/>
      <c r="M9" s="281"/>
      <c r="N9" s="282"/>
      <c r="O9" s="118"/>
      <c r="P9" s="237"/>
      <c r="Q9" s="272" t="s">
        <v>64</v>
      </c>
      <c r="R9" s="272"/>
      <c r="S9" s="272"/>
      <c r="T9" s="272"/>
      <c r="U9" s="273">
        <f>VLOOKUP($B$3,'BASE DE DATOS'!$A$5:$AH$1718,19,0)</f>
        <v>0</v>
      </c>
      <c r="V9" s="274"/>
      <c r="W9" s="275"/>
      <c r="X9" s="320" t="str">
        <f t="shared" ca="1" si="0"/>
        <v>SIN CAPACITACIÓN</v>
      </c>
      <c r="Y9" s="321"/>
      <c r="Z9" s="321"/>
      <c r="AA9" s="322"/>
      <c r="AB9" s="107"/>
    </row>
    <row r="10" spans="1:31" ht="24" customHeight="1">
      <c r="B10" s="136"/>
      <c r="C10" s="277"/>
      <c r="D10" s="278"/>
      <c r="E10" s="278"/>
      <c r="F10" s="279"/>
      <c r="G10" s="283"/>
      <c r="H10" s="284"/>
      <c r="I10" s="284"/>
      <c r="J10" s="284"/>
      <c r="K10" s="284"/>
      <c r="L10" s="284"/>
      <c r="M10" s="284"/>
      <c r="N10" s="285"/>
      <c r="O10" s="118"/>
      <c r="P10" s="237"/>
      <c r="Q10" s="272" t="s">
        <v>65</v>
      </c>
      <c r="R10" s="272"/>
      <c r="S10" s="272"/>
      <c r="T10" s="272"/>
      <c r="U10" s="273">
        <f>VLOOKUP($B$3,'BASE DE DATOS'!$A$5:$AH$1718,20,0)</f>
        <v>0</v>
      </c>
      <c r="V10" s="274"/>
      <c r="W10" s="275"/>
      <c r="X10" s="276" t="str">
        <f t="shared" ca="1" si="0"/>
        <v>SIN CAPACITACIÓN</v>
      </c>
      <c r="Y10" s="276"/>
      <c r="Z10" s="276"/>
      <c r="AA10" s="276"/>
      <c r="AB10" s="107"/>
    </row>
    <row r="11" spans="1:31" ht="15.75" customHeight="1">
      <c r="B11" s="136"/>
      <c r="C11" s="277" t="s">
        <v>66</v>
      </c>
      <c r="D11" s="278"/>
      <c r="E11" s="278"/>
      <c r="F11" s="279"/>
      <c r="G11" s="280">
        <f>VLOOKUP($B$3,'BASE DE DATOS'!$A$5:$P$1718,3,0)</f>
        <v>0</v>
      </c>
      <c r="H11" s="281"/>
      <c r="I11" s="281"/>
      <c r="J11" s="281"/>
      <c r="K11" s="281"/>
      <c r="L11" s="281"/>
      <c r="M11" s="281"/>
      <c r="N11" s="282"/>
      <c r="O11" s="118"/>
      <c r="P11" s="237"/>
      <c r="Q11" s="272" t="s">
        <v>67</v>
      </c>
      <c r="R11" s="272"/>
      <c r="S11" s="272"/>
      <c r="T11" s="272"/>
      <c r="U11" s="273">
        <f>VLOOKUP($B$3,'BASE DE DATOS'!$A$5:$AH$1718,21,0)</f>
        <v>0</v>
      </c>
      <c r="V11" s="274"/>
      <c r="W11" s="275"/>
      <c r="X11" s="276" t="str">
        <f t="shared" ca="1" si="0"/>
        <v>SIN CAPACITACIÓN</v>
      </c>
      <c r="Y11" s="276"/>
      <c r="Z11" s="276"/>
      <c r="AA11" s="276"/>
      <c r="AB11" s="107"/>
    </row>
    <row r="12" spans="1:31" ht="15.75" customHeight="1">
      <c r="B12" s="136"/>
      <c r="C12" s="277"/>
      <c r="D12" s="278"/>
      <c r="E12" s="278"/>
      <c r="F12" s="279"/>
      <c r="G12" s="283"/>
      <c r="H12" s="284"/>
      <c r="I12" s="284"/>
      <c r="J12" s="284"/>
      <c r="K12" s="284"/>
      <c r="L12" s="284"/>
      <c r="M12" s="284"/>
      <c r="N12" s="285"/>
      <c r="O12" s="118"/>
      <c r="P12" s="237"/>
      <c r="Q12" s="272" t="s">
        <v>68</v>
      </c>
      <c r="R12" s="272"/>
      <c r="S12" s="272"/>
      <c r="T12" s="272"/>
      <c r="U12" s="273">
        <f>VLOOKUP($B$3,'BASE DE DATOS'!$A$5:$AH$1718,22,0)</f>
        <v>0</v>
      </c>
      <c r="V12" s="274"/>
      <c r="W12" s="275"/>
      <c r="X12" s="276" t="str">
        <f t="shared" ca="1" si="0"/>
        <v>SIN CAPACITACIÓN</v>
      </c>
      <c r="Y12" s="276"/>
      <c r="Z12" s="276"/>
      <c r="AA12" s="276"/>
      <c r="AB12" s="107"/>
    </row>
    <row r="13" spans="1:31" ht="15.75" customHeight="1">
      <c r="B13" s="136"/>
      <c r="C13" s="247" t="s">
        <v>69</v>
      </c>
      <c r="D13" s="248"/>
      <c r="E13" s="116"/>
      <c r="F13" s="117"/>
      <c r="G13" s="286">
        <f>VLOOKUP($B$3,'BASE DE DATOS'!$A$5:$P$1718,5,0)</f>
        <v>0</v>
      </c>
      <c r="H13" s="287"/>
      <c r="I13" s="287"/>
      <c r="J13" s="287"/>
      <c r="K13" s="287"/>
      <c r="L13" s="287"/>
      <c r="M13" s="287"/>
      <c r="N13" s="288"/>
      <c r="O13" s="118"/>
      <c r="P13" s="237"/>
      <c r="Q13" s="272" t="s">
        <v>70</v>
      </c>
      <c r="R13" s="272"/>
      <c r="S13" s="272"/>
      <c r="T13" s="272"/>
      <c r="U13" s="273">
        <f>VLOOKUP($B$3,'BASE DE DATOS'!$A$5:$AH$1718,23,0)</f>
        <v>0</v>
      </c>
      <c r="V13" s="274"/>
      <c r="W13" s="275"/>
      <c r="X13" s="276" t="str">
        <f t="shared" ca="1" si="0"/>
        <v>SIN CAPACITACIÓN</v>
      </c>
      <c r="Y13" s="276"/>
      <c r="Z13" s="276"/>
      <c r="AA13" s="276"/>
      <c r="AB13" s="107"/>
    </row>
    <row r="14" spans="1:31" ht="24.75" customHeight="1">
      <c r="B14" s="136"/>
      <c r="C14" s="247" t="s">
        <v>71</v>
      </c>
      <c r="D14" s="248"/>
      <c r="E14" s="116"/>
      <c r="F14" s="117"/>
      <c r="G14" s="286">
        <f>VLOOKUP($B$3,'BASE DE DATOS'!$A$5:$P$1718,6,0)</f>
        <v>0</v>
      </c>
      <c r="H14" s="287"/>
      <c r="I14" s="287"/>
      <c r="J14" s="287"/>
      <c r="K14" s="287"/>
      <c r="L14" s="287"/>
      <c r="M14" s="287"/>
      <c r="N14" s="288"/>
      <c r="O14" s="118"/>
      <c r="P14" s="237"/>
      <c r="Q14" s="272" t="s">
        <v>72</v>
      </c>
      <c r="R14" s="272"/>
      <c r="S14" s="272"/>
      <c r="T14" s="272"/>
      <c r="U14" s="273">
        <f>VLOOKUP($B$3,'BASE DE DATOS'!$A$5:$AH$1718,24,0)</f>
        <v>0</v>
      </c>
      <c r="V14" s="274"/>
      <c r="W14" s="275"/>
      <c r="X14" s="276" t="str">
        <f t="shared" ca="1" si="0"/>
        <v>SIN CAPACITACIÓN</v>
      </c>
      <c r="Y14" s="276"/>
      <c r="Z14" s="276"/>
      <c r="AA14" s="276"/>
      <c r="AB14" s="107"/>
    </row>
    <row r="15" spans="1:31" ht="23.25" customHeight="1">
      <c r="B15" s="136"/>
      <c r="C15" s="240" t="s">
        <v>73</v>
      </c>
      <c r="D15" s="241"/>
      <c r="E15" s="116"/>
      <c r="F15" s="117"/>
      <c r="G15" s="104"/>
      <c r="H15" s="104"/>
      <c r="I15" s="104"/>
      <c r="J15" s="104"/>
      <c r="K15" s="104"/>
      <c r="L15" s="104"/>
      <c r="M15" s="104"/>
      <c r="N15" s="104"/>
      <c r="O15" s="118"/>
      <c r="P15" s="237"/>
      <c r="Q15" s="272" t="s">
        <v>32</v>
      </c>
      <c r="R15" s="272"/>
      <c r="S15" s="272"/>
      <c r="T15" s="272"/>
      <c r="U15" s="273">
        <f>VLOOKUP($B$3,'BASE DE DATOS'!$A$5:$AH$1718,25,0)</f>
        <v>0</v>
      </c>
      <c r="V15" s="274"/>
      <c r="W15" s="275"/>
      <c r="X15" s="276" t="str">
        <f t="shared" ca="1" si="0"/>
        <v>SIN CAPACITACIÓN</v>
      </c>
      <c r="Y15" s="276"/>
      <c r="Z15" s="276"/>
      <c r="AA15" s="276"/>
      <c r="AB15" s="107"/>
    </row>
    <row r="16" spans="1:31" ht="26.25" customHeight="1">
      <c r="B16" s="136"/>
      <c r="C16" s="102"/>
      <c r="D16" s="104"/>
      <c r="E16" s="290">
        <f>VLOOKUP(B3,'BASE DE DATOS'!$A$5:$AL$1718,8,0)</f>
        <v>0</v>
      </c>
      <c r="F16" s="291"/>
      <c r="G16" s="291"/>
      <c r="H16" s="291"/>
      <c r="I16" s="291"/>
      <c r="J16" s="292"/>
      <c r="K16" s="293">
        <f>VLOOKUP(B3,'BASE DE DATOS'!$A$5:$AL$1718,9,0)</f>
        <v>0</v>
      </c>
      <c r="L16" s="294"/>
      <c r="M16" s="294"/>
      <c r="N16" s="295"/>
      <c r="O16" s="118"/>
      <c r="P16" s="237"/>
      <c r="Q16" s="272" t="s">
        <v>74</v>
      </c>
      <c r="R16" s="272"/>
      <c r="S16" s="272"/>
      <c r="T16" s="272"/>
      <c r="U16" s="273">
        <f>VLOOKUP($B$3,'BASE DE DATOS'!$A$5:$AH$1718,26,0)</f>
        <v>0</v>
      </c>
      <c r="V16" s="274"/>
      <c r="W16" s="275"/>
      <c r="X16" s="323" t="str">
        <f t="shared" ca="1" si="0"/>
        <v>SIN CAPACITACIÓN</v>
      </c>
      <c r="Y16" s="324"/>
      <c r="Z16" s="324"/>
      <c r="AA16" s="325"/>
      <c r="AB16" s="107"/>
    </row>
    <row r="17" spans="1:32" ht="25.5" customHeight="1">
      <c r="B17" s="136"/>
      <c r="C17" s="289" t="s">
        <v>75</v>
      </c>
      <c r="D17" s="270"/>
      <c r="E17" s="270"/>
      <c r="F17" s="270"/>
      <c r="G17" s="270"/>
      <c r="H17" s="270"/>
      <c r="I17" s="104"/>
      <c r="J17" s="104"/>
      <c r="K17" s="104"/>
      <c r="L17" s="104"/>
      <c r="M17" s="104"/>
      <c r="N17" s="104"/>
      <c r="O17" s="118"/>
      <c r="P17" s="237"/>
      <c r="Q17" s="272" t="s">
        <v>34</v>
      </c>
      <c r="R17" s="272"/>
      <c r="S17" s="272"/>
      <c r="T17" s="272"/>
      <c r="U17" s="273">
        <f>VLOOKUP($B$3,'BASE DE DATOS'!$A$5:$AH$1718,27,0)</f>
        <v>0</v>
      </c>
      <c r="V17" s="274"/>
      <c r="W17" s="275"/>
      <c r="X17" s="323" t="str">
        <f ca="1">IF((U17+365)&gt;TODAY(),"APTO","SIN CAPACITACIÓN")</f>
        <v>SIN CAPACITACIÓN</v>
      </c>
      <c r="Y17" s="324"/>
      <c r="Z17" s="324"/>
      <c r="AA17" s="325"/>
      <c r="AB17" s="107"/>
      <c r="AF17" s="3">
        <v>1</v>
      </c>
    </row>
    <row r="18" spans="1:32" ht="15.75" customHeight="1">
      <c r="B18" s="136"/>
      <c r="C18" s="289"/>
      <c r="D18" s="270"/>
      <c r="E18" s="270"/>
      <c r="F18" s="270"/>
      <c r="G18" s="270"/>
      <c r="H18" s="270"/>
      <c r="I18" s="135"/>
      <c r="J18" s="140"/>
      <c r="K18" s="140"/>
      <c r="L18" s="140"/>
      <c r="M18" s="140"/>
      <c r="N18" s="104"/>
      <c r="O18" s="118"/>
      <c r="P18" s="237"/>
      <c r="Q18" s="272" t="s">
        <v>35</v>
      </c>
      <c r="R18" s="272"/>
      <c r="S18" s="272"/>
      <c r="T18" s="272"/>
      <c r="U18" s="273">
        <f>VLOOKUP($B$3,'BASE DE DATOS'!$A$5:$AH$1718,28,0)</f>
        <v>0</v>
      </c>
      <c r="V18" s="274"/>
      <c r="W18" s="275"/>
      <c r="X18" s="323" t="str">
        <f ca="1">IF((U18+365)&gt;TODAY(),"APTO","SIN CAPACITACIÓN")</f>
        <v>SIN CAPACITACIÓN</v>
      </c>
      <c r="Y18" s="324"/>
      <c r="Z18" s="324"/>
      <c r="AA18" s="325"/>
      <c r="AB18" s="107"/>
    </row>
    <row r="19" spans="1:32" ht="24.75" customHeight="1">
      <c r="B19" s="136"/>
      <c r="C19" s="102"/>
      <c r="D19" s="104"/>
      <c r="E19" s="297"/>
      <c r="F19" s="297"/>
      <c r="G19" s="297"/>
      <c r="H19" s="297"/>
      <c r="I19" s="297"/>
      <c r="J19" s="104"/>
      <c r="K19" s="104"/>
      <c r="L19" s="104"/>
      <c r="M19" s="104"/>
      <c r="N19" s="104"/>
      <c r="O19" s="118"/>
      <c r="P19" s="237"/>
      <c r="Q19" s="272" t="s">
        <v>36</v>
      </c>
      <c r="R19" s="272"/>
      <c r="S19" s="272"/>
      <c r="T19" s="272"/>
      <c r="U19" s="273">
        <f>VLOOKUP($B$3,'BASE DE DATOS'!$A$5:$AH$1718,29,0)</f>
        <v>0</v>
      </c>
      <c r="V19" s="274"/>
      <c r="W19" s="275"/>
      <c r="X19" s="276" t="str">
        <f t="shared" ca="1" si="0"/>
        <v>SIN CAPACITACIÓN</v>
      </c>
      <c r="Y19" s="276"/>
      <c r="Z19" s="276"/>
      <c r="AA19" s="276"/>
      <c r="AB19" s="107"/>
    </row>
    <row r="20" spans="1:32" ht="24.75" customHeight="1">
      <c r="B20" s="136"/>
      <c r="C20" s="102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18"/>
      <c r="P20" s="237"/>
      <c r="Q20" s="272" t="s">
        <v>77</v>
      </c>
      <c r="R20" s="272"/>
      <c r="S20" s="272"/>
      <c r="T20" s="272"/>
      <c r="U20" s="273">
        <f>VLOOKUP($B$3,'BASE DE DATOS'!$A$5:$AH$1718,30,0)</f>
        <v>0</v>
      </c>
      <c r="V20" s="274"/>
      <c r="W20" s="275"/>
      <c r="X20" s="276" t="str">
        <f t="shared" ca="1" si="0"/>
        <v>SIN CAPACITACIÓN</v>
      </c>
      <c r="Y20" s="276"/>
      <c r="Z20" s="276"/>
      <c r="AA20" s="276"/>
      <c r="AB20" s="107"/>
    </row>
    <row r="21" spans="1:32" ht="24.75" customHeight="1">
      <c r="B21" s="136"/>
      <c r="C21" s="137"/>
      <c r="D21" s="138"/>
      <c r="E21" s="138"/>
      <c r="F21" s="138"/>
      <c r="G21" s="139"/>
      <c r="H21" s="139"/>
      <c r="I21" s="139"/>
      <c r="J21" s="139"/>
      <c r="K21" s="135"/>
      <c r="L21" s="135"/>
      <c r="M21" s="135"/>
      <c r="N21" s="104"/>
      <c r="O21" s="119"/>
      <c r="P21" s="237"/>
      <c r="Q21" s="272" t="s">
        <v>85</v>
      </c>
      <c r="R21" s="272"/>
      <c r="S21" s="272"/>
      <c r="T21" s="272"/>
      <c r="U21" s="273">
        <f>VLOOKUP($B$3,'BASE DE DATOS'!$A$5:$AH$1718,31,0)</f>
        <v>0</v>
      </c>
      <c r="V21" s="274"/>
      <c r="W21" s="275"/>
      <c r="X21" s="276" t="str">
        <f t="shared" ca="1" si="0"/>
        <v>SIN CAPACITACIÓN</v>
      </c>
      <c r="Y21" s="276"/>
      <c r="Z21" s="276"/>
      <c r="AA21" s="276"/>
      <c r="AB21" s="107"/>
    </row>
    <row r="22" spans="1:32" ht="24" customHeight="1">
      <c r="B22" s="136"/>
      <c r="C22" s="137"/>
      <c r="D22" s="138"/>
      <c r="E22" s="296" t="s">
        <v>86</v>
      </c>
      <c r="F22" s="296"/>
      <c r="G22" s="296"/>
      <c r="H22" s="296"/>
      <c r="I22" s="296"/>
      <c r="J22" s="296"/>
      <c r="K22" s="296"/>
      <c r="L22" s="296"/>
      <c r="M22" s="296"/>
      <c r="N22" s="296"/>
      <c r="O22" s="119"/>
      <c r="P22" s="237"/>
      <c r="Q22" s="272" t="s">
        <v>40</v>
      </c>
      <c r="R22" s="272"/>
      <c r="S22" s="272"/>
      <c r="T22" s="272"/>
      <c r="U22" s="273">
        <f>VLOOKUP($B$3,'BASE DE DATOS'!$A$5:$AH$1718,32,0)</f>
        <v>0</v>
      </c>
      <c r="V22" s="274"/>
      <c r="W22" s="275"/>
      <c r="X22" s="276" t="str">
        <f t="shared" ca="1" si="0"/>
        <v>SIN CAPACITACIÓN</v>
      </c>
      <c r="Y22" s="276"/>
      <c r="Z22" s="276"/>
      <c r="AA22" s="276"/>
      <c r="AB22" s="107"/>
    </row>
    <row r="23" spans="1:32" ht="24.75" customHeight="1">
      <c r="B23" s="136"/>
      <c r="C23" s="309" t="s">
        <v>80</v>
      </c>
      <c r="D23" s="310"/>
      <c r="E23" s="310"/>
      <c r="F23" s="311"/>
      <c r="G23" s="326">
        <f>VLOOKUP(B3,'BASE DE DATOS'!$A$5:$P$1718,13,0)</f>
        <v>0</v>
      </c>
      <c r="H23" s="327"/>
      <c r="I23" s="328"/>
      <c r="J23" s="315" t="s">
        <v>81</v>
      </c>
      <c r="K23" s="316"/>
      <c r="L23" s="329">
        <f>G23+365</f>
        <v>365</v>
      </c>
      <c r="M23" s="330"/>
      <c r="N23" s="331"/>
      <c r="O23" s="120"/>
      <c r="P23" s="104"/>
      <c r="Q23" s="272" t="s">
        <v>82</v>
      </c>
      <c r="R23" s="272"/>
      <c r="S23" s="272"/>
      <c r="T23" s="272"/>
      <c r="U23" s="273">
        <f>VLOOKUP($B$3,'BASE DE DATOS'!$A$5:$AH$1718,33,0)</f>
        <v>0</v>
      </c>
      <c r="V23" s="274"/>
      <c r="W23" s="275"/>
      <c r="X23" s="276" t="str">
        <f t="shared" ca="1" si="0"/>
        <v>SIN CAPACITACIÓN</v>
      </c>
      <c r="Y23" s="276"/>
      <c r="Z23" s="276"/>
      <c r="AA23" s="276"/>
      <c r="AB23" s="107"/>
    </row>
    <row r="24" spans="1:32">
      <c r="B24" s="136"/>
      <c r="C24" s="298" t="s">
        <v>83</v>
      </c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300"/>
      <c r="P24" s="108"/>
      <c r="Q24" s="304" t="s">
        <v>84</v>
      </c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5"/>
    </row>
    <row r="25" spans="1:32" ht="12" customHeight="1" thickBot="1">
      <c r="B25" s="136"/>
      <c r="C25" s="301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3"/>
      <c r="P25" s="238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7"/>
    </row>
    <row r="26" spans="1:32"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</row>
    <row r="27" spans="1:32" ht="15" thickBot="1"/>
    <row r="28" spans="1:32" ht="15" customHeight="1" thickBot="1">
      <c r="C28" s="261" t="s">
        <v>50</v>
      </c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4"/>
      <c r="P28" s="100"/>
      <c r="Q28" s="100"/>
      <c r="R28" s="100"/>
      <c r="S28" s="100"/>
      <c r="T28" s="100"/>
      <c r="U28" s="269" t="s">
        <v>51</v>
      </c>
      <c r="V28" s="269"/>
      <c r="W28" s="269"/>
      <c r="X28" s="269"/>
      <c r="Y28" s="269"/>
      <c r="Z28" s="269"/>
      <c r="AA28" s="269"/>
      <c r="AB28" s="101"/>
      <c r="AE28" s="168" t="s">
        <v>52</v>
      </c>
    </row>
    <row r="29" spans="1:32" ht="17.25" customHeight="1" thickBot="1">
      <c r="A29" s="229" t="s">
        <v>53</v>
      </c>
      <c r="B29" s="236">
        <v>7</v>
      </c>
      <c r="C29" s="265"/>
      <c r="D29" s="266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8"/>
      <c r="P29" s="104"/>
      <c r="Q29" s="103"/>
      <c r="R29" s="103"/>
      <c r="S29" s="103"/>
      <c r="T29" s="104"/>
      <c r="U29" s="270"/>
      <c r="V29" s="270"/>
      <c r="W29" s="270"/>
      <c r="X29" s="270"/>
      <c r="Y29" s="270"/>
      <c r="Z29" s="270"/>
      <c r="AA29" s="270"/>
      <c r="AB29" s="105"/>
      <c r="AE29" s="168"/>
    </row>
    <row r="30" spans="1:32" ht="10.5" customHeight="1">
      <c r="B30" s="136"/>
      <c r="C30" s="109"/>
      <c r="D30" s="108"/>
      <c r="E30" s="110"/>
      <c r="F30" s="110"/>
      <c r="G30" s="108"/>
      <c r="H30" s="111"/>
      <c r="I30" s="111"/>
      <c r="J30" s="111"/>
      <c r="K30" s="111"/>
      <c r="L30" s="111"/>
      <c r="M30" s="111"/>
      <c r="N30" s="111"/>
      <c r="O30" s="112"/>
      <c r="P30" s="104"/>
      <c r="Q30" s="103"/>
      <c r="R30" s="103"/>
      <c r="S30" s="103"/>
      <c r="T30" s="104"/>
      <c r="U30" s="270"/>
      <c r="V30" s="270"/>
      <c r="W30" s="270"/>
      <c r="X30" s="270"/>
      <c r="Y30" s="270"/>
      <c r="Z30" s="270"/>
      <c r="AA30" s="270"/>
      <c r="AB30" s="106"/>
      <c r="AE30" s="168" t="s">
        <v>54</v>
      </c>
    </row>
    <row r="31" spans="1:32" ht="16.5" customHeight="1">
      <c r="B31" s="136"/>
      <c r="C31" s="113"/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2"/>
      <c r="P31" s="104"/>
      <c r="Q31" s="103"/>
      <c r="R31" s="103"/>
      <c r="S31" s="103"/>
      <c r="T31" s="104"/>
      <c r="U31" s="270" t="s">
        <v>55</v>
      </c>
      <c r="V31" s="270"/>
      <c r="W31" s="270"/>
      <c r="X31" s="271" t="s">
        <v>56</v>
      </c>
      <c r="Y31" s="271"/>
      <c r="Z31" s="271"/>
      <c r="AA31" s="271"/>
      <c r="AB31" s="106"/>
      <c r="AE31" s="168" t="s">
        <v>1</v>
      </c>
    </row>
    <row r="32" spans="1:32" ht="24" customHeight="1">
      <c r="B32" s="136"/>
      <c r="C32" s="114"/>
      <c r="D32" s="111"/>
      <c r="E32" s="111"/>
      <c r="F32" s="111"/>
      <c r="G32" s="111"/>
      <c r="H32" s="134"/>
      <c r="I32" s="133" t="s">
        <v>53</v>
      </c>
      <c r="J32" s="234">
        <f>B29</f>
        <v>7</v>
      </c>
      <c r="K32" s="111"/>
      <c r="L32" s="111"/>
      <c r="M32" s="111"/>
      <c r="N32" s="111"/>
      <c r="O32" s="112"/>
      <c r="P32" s="237"/>
      <c r="Q32" s="272" t="s">
        <v>57</v>
      </c>
      <c r="R32" s="272"/>
      <c r="S32" s="272"/>
      <c r="T32" s="272"/>
      <c r="U32" s="273">
        <f>VLOOKUP($B$3,'BASE DE DATOS'!$A$5:$AH$1718,16,0)</f>
        <v>0</v>
      </c>
      <c r="V32" s="274"/>
      <c r="W32" s="275"/>
      <c r="X32" s="276" t="str">
        <f ca="1">IF((U32+365)&gt;TODAY(),"APTO","SIN CAPACITACIÓN")</f>
        <v>SIN CAPACITACIÓN</v>
      </c>
      <c r="Y32" s="276"/>
      <c r="Z32" s="276"/>
      <c r="AA32" s="276"/>
      <c r="AB32" s="107"/>
      <c r="AE32" s="168" t="s">
        <v>58</v>
      </c>
    </row>
    <row r="33" spans="2:32" ht="24.75" customHeight="1">
      <c r="B33" s="136"/>
      <c r="C33" s="114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2"/>
      <c r="P33" s="237"/>
      <c r="Q33" s="272" t="s">
        <v>59</v>
      </c>
      <c r="R33" s="272"/>
      <c r="S33" s="272"/>
      <c r="T33" s="272"/>
      <c r="U33" s="273">
        <f>VLOOKUP($B$3,'BASE DE DATOS'!$A$5:$AH$1718,17,0)</f>
        <v>0</v>
      </c>
      <c r="V33" s="274"/>
      <c r="W33" s="275"/>
      <c r="X33" s="320" t="str">
        <f ca="1">IF((U33+365)&gt;TODAY(),"APTO","SIN CAPACITACIÓN")</f>
        <v>SIN CAPACITACIÓN</v>
      </c>
      <c r="Y33" s="321"/>
      <c r="Z33" s="321"/>
      <c r="AA33" s="322"/>
      <c r="AB33" s="107"/>
      <c r="AE33" s="168" t="s">
        <v>60</v>
      </c>
    </row>
    <row r="34" spans="2:32" ht="24.75" customHeight="1">
      <c r="B34" s="136"/>
      <c r="C34" s="115" t="s">
        <v>61</v>
      </c>
      <c r="D34" s="235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2"/>
      <c r="P34" s="237"/>
      <c r="Q34" s="272" t="s">
        <v>62</v>
      </c>
      <c r="R34" s="272"/>
      <c r="S34" s="272"/>
      <c r="T34" s="272"/>
      <c r="U34" s="273">
        <f>VLOOKUP($B$3,'BASE DE DATOS'!$A$5:$AH$1718,18,0)</f>
        <v>0</v>
      </c>
      <c r="V34" s="274"/>
      <c r="W34" s="275"/>
      <c r="X34" s="320" t="str">
        <f t="shared" ref="X34:X42" ca="1" si="1">IF((U34+365)&gt;TODAY(),"APTO","SIN CAPACITACIÓN")</f>
        <v>SIN CAPACITACIÓN</v>
      </c>
      <c r="Y34" s="321"/>
      <c r="Z34" s="321"/>
      <c r="AA34" s="322"/>
      <c r="AB34" s="107"/>
      <c r="AE34" s="3">
        <v>2</v>
      </c>
    </row>
    <row r="35" spans="2:32" ht="15" customHeight="1">
      <c r="B35" s="136"/>
      <c r="C35" s="277" t="s">
        <v>63</v>
      </c>
      <c r="D35" s="278"/>
      <c r="E35" s="278"/>
      <c r="F35" s="279"/>
      <c r="G35" s="280">
        <f>VLOOKUP($B$3,'BASE DE DATOS'!$A$5:$P$1718,2,0)</f>
        <v>0</v>
      </c>
      <c r="H35" s="281"/>
      <c r="I35" s="281"/>
      <c r="J35" s="281"/>
      <c r="K35" s="281"/>
      <c r="L35" s="281"/>
      <c r="M35" s="281"/>
      <c r="N35" s="282"/>
      <c r="O35" s="118"/>
      <c r="P35" s="237"/>
      <c r="Q35" s="272" t="s">
        <v>64</v>
      </c>
      <c r="R35" s="272"/>
      <c r="S35" s="272"/>
      <c r="T35" s="272"/>
      <c r="U35" s="273">
        <f>VLOOKUP($B$3,'BASE DE DATOS'!$A$5:$AH$1718,19,0)</f>
        <v>0</v>
      </c>
      <c r="V35" s="274"/>
      <c r="W35" s="275"/>
      <c r="X35" s="320" t="str">
        <f t="shared" ca="1" si="1"/>
        <v>SIN CAPACITACIÓN</v>
      </c>
      <c r="Y35" s="321"/>
      <c r="Z35" s="321"/>
      <c r="AA35" s="322"/>
      <c r="AB35" s="107"/>
    </row>
    <row r="36" spans="2:32" ht="24" customHeight="1">
      <c r="B36" s="136"/>
      <c r="C36" s="277"/>
      <c r="D36" s="278"/>
      <c r="E36" s="278"/>
      <c r="F36" s="279"/>
      <c r="G36" s="283"/>
      <c r="H36" s="284"/>
      <c r="I36" s="284"/>
      <c r="J36" s="284"/>
      <c r="K36" s="284"/>
      <c r="L36" s="284"/>
      <c r="M36" s="284"/>
      <c r="N36" s="285"/>
      <c r="O36" s="118"/>
      <c r="P36" s="237"/>
      <c r="Q36" s="272" t="s">
        <v>65</v>
      </c>
      <c r="R36" s="272"/>
      <c r="S36" s="272"/>
      <c r="T36" s="272"/>
      <c r="U36" s="273">
        <f>VLOOKUP($B$3,'BASE DE DATOS'!$A$5:$AH$1718,20,0)</f>
        <v>0</v>
      </c>
      <c r="V36" s="274"/>
      <c r="W36" s="275"/>
      <c r="X36" s="276" t="str">
        <f t="shared" ca="1" si="1"/>
        <v>SIN CAPACITACIÓN</v>
      </c>
      <c r="Y36" s="276"/>
      <c r="Z36" s="276"/>
      <c r="AA36" s="276"/>
      <c r="AB36" s="107"/>
    </row>
    <row r="37" spans="2:32" ht="15.75" customHeight="1">
      <c r="B37" s="136"/>
      <c r="C37" s="277" t="s">
        <v>66</v>
      </c>
      <c r="D37" s="278"/>
      <c r="E37" s="278"/>
      <c r="F37" s="279"/>
      <c r="G37" s="280">
        <f>VLOOKUP($B$3,'BASE DE DATOS'!$A$5:$P$1718,3,0)</f>
        <v>0</v>
      </c>
      <c r="H37" s="281"/>
      <c r="I37" s="281"/>
      <c r="J37" s="281"/>
      <c r="K37" s="281"/>
      <c r="L37" s="281"/>
      <c r="M37" s="281"/>
      <c r="N37" s="282"/>
      <c r="O37" s="118"/>
      <c r="P37" s="237"/>
      <c r="Q37" s="272" t="s">
        <v>67</v>
      </c>
      <c r="R37" s="272"/>
      <c r="S37" s="272"/>
      <c r="T37" s="272"/>
      <c r="U37" s="273">
        <f>VLOOKUP($B$3,'BASE DE DATOS'!$A$5:$AH$1718,21,0)</f>
        <v>0</v>
      </c>
      <c r="V37" s="274"/>
      <c r="W37" s="275"/>
      <c r="X37" s="276" t="str">
        <f t="shared" ca="1" si="1"/>
        <v>SIN CAPACITACIÓN</v>
      </c>
      <c r="Y37" s="276"/>
      <c r="Z37" s="276"/>
      <c r="AA37" s="276"/>
      <c r="AB37" s="107"/>
    </row>
    <row r="38" spans="2:32" ht="15.75" customHeight="1">
      <c r="B38" s="136"/>
      <c r="C38" s="277"/>
      <c r="D38" s="278"/>
      <c r="E38" s="278"/>
      <c r="F38" s="279"/>
      <c r="G38" s="283"/>
      <c r="H38" s="284"/>
      <c r="I38" s="284"/>
      <c r="J38" s="284"/>
      <c r="K38" s="284"/>
      <c r="L38" s="284"/>
      <c r="M38" s="284"/>
      <c r="N38" s="285"/>
      <c r="O38" s="118"/>
      <c r="P38" s="237"/>
      <c r="Q38" s="272" t="s">
        <v>68</v>
      </c>
      <c r="R38" s="272"/>
      <c r="S38" s="272"/>
      <c r="T38" s="272"/>
      <c r="U38" s="273">
        <f>VLOOKUP($B$3,'BASE DE DATOS'!$A$5:$AH$1718,22,0)</f>
        <v>0</v>
      </c>
      <c r="V38" s="274"/>
      <c r="W38" s="275"/>
      <c r="X38" s="276" t="str">
        <f t="shared" ca="1" si="1"/>
        <v>SIN CAPACITACIÓN</v>
      </c>
      <c r="Y38" s="276"/>
      <c r="Z38" s="276"/>
      <c r="AA38" s="276"/>
      <c r="AB38" s="107"/>
    </row>
    <row r="39" spans="2:32" ht="15.75" customHeight="1">
      <c r="B39" s="136"/>
      <c r="C39" s="247" t="s">
        <v>69</v>
      </c>
      <c r="D39" s="248"/>
      <c r="E39" s="116"/>
      <c r="F39" s="117"/>
      <c r="G39" s="286">
        <f>VLOOKUP($B$3,'BASE DE DATOS'!$A$5:$P$1718,5,0)</f>
        <v>0</v>
      </c>
      <c r="H39" s="287"/>
      <c r="I39" s="287"/>
      <c r="J39" s="287"/>
      <c r="K39" s="287"/>
      <c r="L39" s="287"/>
      <c r="M39" s="287"/>
      <c r="N39" s="288"/>
      <c r="O39" s="118"/>
      <c r="P39" s="237"/>
      <c r="Q39" s="272" t="s">
        <v>70</v>
      </c>
      <c r="R39" s="272"/>
      <c r="S39" s="272"/>
      <c r="T39" s="272"/>
      <c r="U39" s="273">
        <f>VLOOKUP($B$3,'BASE DE DATOS'!$A$5:$AH$1718,23,0)</f>
        <v>0</v>
      </c>
      <c r="V39" s="274"/>
      <c r="W39" s="275"/>
      <c r="X39" s="276" t="str">
        <f t="shared" ca="1" si="1"/>
        <v>SIN CAPACITACIÓN</v>
      </c>
      <c r="Y39" s="276"/>
      <c r="Z39" s="276"/>
      <c r="AA39" s="276"/>
      <c r="AB39" s="107"/>
    </row>
    <row r="40" spans="2:32" ht="24.75" customHeight="1">
      <c r="B40" s="136"/>
      <c r="C40" s="247" t="s">
        <v>71</v>
      </c>
      <c r="D40" s="248"/>
      <c r="E40" s="116"/>
      <c r="F40" s="117"/>
      <c r="G40" s="286">
        <f>VLOOKUP($B$3,'BASE DE DATOS'!$A$5:$P$1718,6,0)</f>
        <v>0</v>
      </c>
      <c r="H40" s="287"/>
      <c r="I40" s="287"/>
      <c r="J40" s="287"/>
      <c r="K40" s="287"/>
      <c r="L40" s="287"/>
      <c r="M40" s="287"/>
      <c r="N40" s="288"/>
      <c r="O40" s="118"/>
      <c r="P40" s="237"/>
      <c r="Q40" s="272" t="s">
        <v>72</v>
      </c>
      <c r="R40" s="272"/>
      <c r="S40" s="272"/>
      <c r="T40" s="272"/>
      <c r="U40" s="273">
        <f>VLOOKUP($B$3,'BASE DE DATOS'!$A$5:$AH$1718,24,0)</f>
        <v>0</v>
      </c>
      <c r="V40" s="274"/>
      <c r="W40" s="275"/>
      <c r="X40" s="276" t="str">
        <f t="shared" ca="1" si="1"/>
        <v>SIN CAPACITACIÓN</v>
      </c>
      <c r="Y40" s="276"/>
      <c r="Z40" s="276"/>
      <c r="AA40" s="276"/>
      <c r="AB40" s="107"/>
    </row>
    <row r="41" spans="2:32" ht="23.25" customHeight="1">
      <c r="B41" s="136"/>
      <c r="C41" s="240" t="s">
        <v>73</v>
      </c>
      <c r="D41" s="241"/>
      <c r="E41" s="116"/>
      <c r="F41" s="117"/>
      <c r="G41" s="104"/>
      <c r="H41" s="104"/>
      <c r="I41" s="104"/>
      <c r="J41" s="104"/>
      <c r="K41" s="104"/>
      <c r="L41" s="104"/>
      <c r="M41" s="104"/>
      <c r="N41" s="104"/>
      <c r="O41" s="118"/>
      <c r="P41" s="237"/>
      <c r="Q41" s="272" t="s">
        <v>32</v>
      </c>
      <c r="R41" s="272"/>
      <c r="S41" s="272"/>
      <c r="T41" s="272"/>
      <c r="U41" s="273">
        <f>VLOOKUP($B$3,'BASE DE DATOS'!$A$5:$AH$1718,25,0)</f>
        <v>0</v>
      </c>
      <c r="V41" s="274"/>
      <c r="W41" s="275"/>
      <c r="X41" s="276" t="str">
        <f t="shared" ca="1" si="1"/>
        <v>SIN CAPACITACIÓN</v>
      </c>
      <c r="Y41" s="276"/>
      <c r="Z41" s="276"/>
      <c r="AA41" s="276"/>
      <c r="AB41" s="107"/>
    </row>
    <row r="42" spans="2:32" ht="26.25" customHeight="1">
      <c r="B42" s="136"/>
      <c r="C42" s="102"/>
      <c r="D42" s="104"/>
      <c r="E42" s="290">
        <f>VLOOKUP(B29,'BASE DE DATOS'!$A$5:$AL$1718,8,0)</f>
        <v>0</v>
      </c>
      <c r="F42" s="291"/>
      <c r="G42" s="291"/>
      <c r="H42" s="291"/>
      <c r="I42" s="291"/>
      <c r="J42" s="292"/>
      <c r="K42" s="293">
        <f>VLOOKUP(B29,'BASE DE DATOS'!$A$5:$AL$1718,9,0)</f>
        <v>0</v>
      </c>
      <c r="L42" s="294"/>
      <c r="M42" s="294"/>
      <c r="N42" s="295"/>
      <c r="O42" s="118"/>
      <c r="P42" s="237"/>
      <c r="Q42" s="272" t="s">
        <v>74</v>
      </c>
      <c r="R42" s="272"/>
      <c r="S42" s="272"/>
      <c r="T42" s="272"/>
      <c r="U42" s="273">
        <f>VLOOKUP($B$3,'BASE DE DATOS'!$A$5:$AH$1718,26,0)</f>
        <v>0</v>
      </c>
      <c r="V42" s="274"/>
      <c r="W42" s="275"/>
      <c r="X42" s="323" t="str">
        <f t="shared" ca="1" si="1"/>
        <v>SIN CAPACITACIÓN</v>
      </c>
      <c r="Y42" s="324"/>
      <c r="Z42" s="324"/>
      <c r="AA42" s="325"/>
      <c r="AB42" s="107"/>
    </row>
    <row r="43" spans="2:32" ht="25.5" customHeight="1">
      <c r="B43" s="136"/>
      <c r="C43" s="289" t="s">
        <v>75</v>
      </c>
      <c r="D43" s="270"/>
      <c r="E43" s="270"/>
      <c r="F43" s="270"/>
      <c r="G43" s="270"/>
      <c r="H43" s="270"/>
      <c r="I43" s="104"/>
      <c r="J43" s="104"/>
      <c r="K43" s="104"/>
      <c r="L43" s="104"/>
      <c r="M43" s="104"/>
      <c r="N43" s="104"/>
      <c r="O43" s="118"/>
      <c r="P43" s="237"/>
      <c r="Q43" s="272" t="s">
        <v>34</v>
      </c>
      <c r="R43" s="272"/>
      <c r="S43" s="272"/>
      <c r="T43" s="272"/>
      <c r="U43" s="273">
        <f>VLOOKUP($B$3,'BASE DE DATOS'!$A$5:$AH$1718,27,0)</f>
        <v>0</v>
      </c>
      <c r="V43" s="274"/>
      <c r="W43" s="275"/>
      <c r="X43" s="323" t="str">
        <f ca="1">IF((U43+365)&gt;TODAY(),"APTO","SIN CAPACITACIÓN")</f>
        <v>SIN CAPACITACIÓN</v>
      </c>
      <c r="Y43" s="324"/>
      <c r="Z43" s="324"/>
      <c r="AA43" s="325"/>
      <c r="AB43" s="107"/>
      <c r="AF43" s="3">
        <v>1</v>
      </c>
    </row>
    <row r="44" spans="2:32" ht="15.75" customHeight="1">
      <c r="B44" s="136"/>
      <c r="C44" s="289"/>
      <c r="D44" s="270"/>
      <c r="E44" s="270"/>
      <c r="F44" s="270"/>
      <c r="G44" s="270"/>
      <c r="H44" s="270"/>
      <c r="I44" s="135"/>
      <c r="J44" s="140"/>
      <c r="K44" s="140"/>
      <c r="L44" s="140"/>
      <c r="M44" s="140"/>
      <c r="N44" s="104"/>
      <c r="O44" s="118"/>
      <c r="P44" s="237"/>
      <c r="Q44" s="272" t="s">
        <v>35</v>
      </c>
      <c r="R44" s="272"/>
      <c r="S44" s="272"/>
      <c r="T44" s="272"/>
      <c r="U44" s="273">
        <f>VLOOKUP($B$3,'BASE DE DATOS'!$A$5:$AH$1718,28,0)</f>
        <v>0</v>
      </c>
      <c r="V44" s="274"/>
      <c r="W44" s="275"/>
      <c r="X44" s="323" t="str">
        <f ca="1">IF((U44+365)&gt;TODAY(),"APTO","SIN CAPACITACIÓN")</f>
        <v>SIN CAPACITACIÓN</v>
      </c>
      <c r="Y44" s="324"/>
      <c r="Z44" s="324"/>
      <c r="AA44" s="325"/>
      <c r="AB44" s="107"/>
    </row>
    <row r="45" spans="2:32" ht="24.75" customHeight="1">
      <c r="B45" s="136"/>
      <c r="C45" s="102"/>
      <c r="D45" s="104"/>
      <c r="E45" s="297"/>
      <c r="F45" s="297"/>
      <c r="G45" s="297"/>
      <c r="H45" s="297"/>
      <c r="I45" s="297"/>
      <c r="J45" s="104"/>
      <c r="K45" s="104"/>
      <c r="L45" s="104"/>
      <c r="M45" s="104"/>
      <c r="N45" s="104"/>
      <c r="O45" s="118"/>
      <c r="P45" s="237"/>
      <c r="Q45" s="272" t="s">
        <v>36</v>
      </c>
      <c r="R45" s="272"/>
      <c r="S45" s="272"/>
      <c r="T45" s="272"/>
      <c r="U45" s="273">
        <f>VLOOKUP($B$3,'BASE DE DATOS'!$A$5:$AH$1718,29,0)</f>
        <v>0</v>
      </c>
      <c r="V45" s="274"/>
      <c r="W45" s="275"/>
      <c r="X45" s="276" t="str">
        <f t="shared" ref="X45:X49" ca="1" si="2">IF((U45+365)&gt;TODAY(),"APTO","SIN CAPACITACIÓN")</f>
        <v>SIN CAPACITACIÓN</v>
      </c>
      <c r="Y45" s="276"/>
      <c r="Z45" s="276"/>
      <c r="AA45" s="276"/>
      <c r="AB45" s="107"/>
    </row>
    <row r="46" spans="2:32" ht="24.75" customHeight="1">
      <c r="B46" s="136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18"/>
      <c r="P46" s="237"/>
      <c r="Q46" s="272" t="s">
        <v>77</v>
      </c>
      <c r="R46" s="272"/>
      <c r="S46" s="272"/>
      <c r="T46" s="272"/>
      <c r="U46" s="273">
        <f>VLOOKUP($B$3,'BASE DE DATOS'!$A$5:$AH$1718,30,0)</f>
        <v>0</v>
      </c>
      <c r="V46" s="274"/>
      <c r="W46" s="275"/>
      <c r="X46" s="276" t="str">
        <f t="shared" ca="1" si="2"/>
        <v>SIN CAPACITACIÓN</v>
      </c>
      <c r="Y46" s="276"/>
      <c r="Z46" s="276"/>
      <c r="AA46" s="276"/>
      <c r="AB46" s="107"/>
    </row>
    <row r="47" spans="2:32" ht="24.75" customHeight="1">
      <c r="B47" s="136"/>
      <c r="C47" s="137"/>
      <c r="D47" s="138"/>
      <c r="E47" s="138"/>
      <c r="F47" s="138"/>
      <c r="G47" s="139"/>
      <c r="H47" s="139"/>
      <c r="I47" s="139"/>
      <c r="J47" s="139"/>
      <c r="K47" s="135"/>
      <c r="L47" s="135"/>
      <c r="M47" s="135"/>
      <c r="N47" s="104"/>
      <c r="O47" s="119"/>
      <c r="P47" s="237"/>
      <c r="Q47" s="272" t="s">
        <v>85</v>
      </c>
      <c r="R47" s="272"/>
      <c r="S47" s="272"/>
      <c r="T47" s="272"/>
      <c r="U47" s="273">
        <f>VLOOKUP($B$3,'BASE DE DATOS'!$A$5:$AH$1718,31,0)</f>
        <v>0</v>
      </c>
      <c r="V47" s="274"/>
      <c r="W47" s="275"/>
      <c r="X47" s="276" t="str">
        <f t="shared" ca="1" si="2"/>
        <v>SIN CAPACITACIÓN</v>
      </c>
      <c r="Y47" s="276"/>
      <c r="Z47" s="276"/>
      <c r="AA47" s="276"/>
      <c r="AB47" s="107"/>
    </row>
    <row r="48" spans="2:32" ht="24" customHeight="1">
      <c r="B48" s="136"/>
      <c r="C48" s="137"/>
      <c r="D48" s="138"/>
      <c r="E48" s="296" t="s">
        <v>86</v>
      </c>
      <c r="F48" s="296"/>
      <c r="G48" s="296"/>
      <c r="H48" s="296"/>
      <c r="I48" s="296"/>
      <c r="J48" s="296"/>
      <c r="K48" s="296"/>
      <c r="L48" s="296"/>
      <c r="M48" s="296"/>
      <c r="N48" s="296"/>
      <c r="O48" s="119"/>
      <c r="P48" s="237"/>
      <c r="Q48" s="272" t="s">
        <v>40</v>
      </c>
      <c r="R48" s="272"/>
      <c r="S48" s="272"/>
      <c r="T48" s="272"/>
      <c r="U48" s="273">
        <f>VLOOKUP($B$3,'BASE DE DATOS'!$A$5:$AH$1718,32,0)</f>
        <v>0</v>
      </c>
      <c r="V48" s="274"/>
      <c r="W48" s="275"/>
      <c r="X48" s="276" t="str">
        <f t="shared" ca="1" si="2"/>
        <v>SIN CAPACITACIÓN</v>
      </c>
      <c r="Y48" s="276"/>
      <c r="Z48" s="276"/>
      <c r="AA48" s="276"/>
      <c r="AB48" s="107"/>
    </row>
    <row r="49" spans="2:29" ht="24.75" customHeight="1">
      <c r="B49" s="136"/>
      <c r="C49" s="309" t="s">
        <v>80</v>
      </c>
      <c r="D49" s="310"/>
      <c r="E49" s="310"/>
      <c r="F49" s="311"/>
      <c r="G49" s="326">
        <f>VLOOKUP(B29,'BASE DE DATOS'!$A$5:$P$1718,13,0)</f>
        <v>0</v>
      </c>
      <c r="H49" s="327"/>
      <c r="I49" s="328"/>
      <c r="J49" s="315" t="s">
        <v>81</v>
      </c>
      <c r="K49" s="316"/>
      <c r="L49" s="329">
        <f>G49+365</f>
        <v>365</v>
      </c>
      <c r="M49" s="330"/>
      <c r="N49" s="331"/>
      <c r="O49" s="120"/>
      <c r="P49" s="104"/>
      <c r="Q49" s="272" t="s">
        <v>82</v>
      </c>
      <c r="R49" s="272"/>
      <c r="S49" s="272"/>
      <c r="T49" s="272"/>
      <c r="U49" s="273">
        <f>VLOOKUP($B$3,'BASE DE DATOS'!$A$5:$AH$1718,33,0)</f>
        <v>0</v>
      </c>
      <c r="V49" s="274"/>
      <c r="W49" s="275"/>
      <c r="X49" s="276" t="str">
        <f t="shared" ca="1" si="2"/>
        <v>SIN CAPACITACIÓN</v>
      </c>
      <c r="Y49" s="276"/>
      <c r="Z49" s="276"/>
      <c r="AA49" s="276"/>
      <c r="AB49" s="107"/>
    </row>
    <row r="50" spans="2:29">
      <c r="B50" s="136"/>
      <c r="C50" s="298" t="s">
        <v>83</v>
      </c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300"/>
      <c r="P50" s="108"/>
      <c r="Q50" s="304" t="s">
        <v>84</v>
      </c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5"/>
    </row>
    <row r="51" spans="2:29" ht="12" customHeight="1" thickBot="1">
      <c r="B51" s="136"/>
      <c r="C51" s="301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3"/>
      <c r="P51" s="238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7"/>
    </row>
    <row r="52" spans="2:29">
      <c r="B52" s="308"/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</row>
  </sheetData>
  <mergeCells count="152">
    <mergeCell ref="X49:AA49"/>
    <mergeCell ref="C50:O51"/>
    <mergeCell ref="Q50:AB51"/>
    <mergeCell ref="B52:AC52"/>
    <mergeCell ref="C49:F49"/>
    <mergeCell ref="G49:I49"/>
    <mergeCell ref="J49:K49"/>
    <mergeCell ref="L49:N49"/>
    <mergeCell ref="Q49:T49"/>
    <mergeCell ref="U49:W49"/>
    <mergeCell ref="Q47:T47"/>
    <mergeCell ref="U47:W47"/>
    <mergeCell ref="X47:AA47"/>
    <mergeCell ref="E48:N48"/>
    <mergeCell ref="Q48:T48"/>
    <mergeCell ref="U48:W48"/>
    <mergeCell ref="X48:AA48"/>
    <mergeCell ref="E45:I45"/>
    <mergeCell ref="Q45:T45"/>
    <mergeCell ref="U45:W45"/>
    <mergeCell ref="X45:AA45"/>
    <mergeCell ref="Q46:T46"/>
    <mergeCell ref="U46:W46"/>
    <mergeCell ref="X46:AA46"/>
    <mergeCell ref="C43:H44"/>
    <mergeCell ref="Q43:T43"/>
    <mergeCell ref="U43:W43"/>
    <mergeCell ref="X43:AA43"/>
    <mergeCell ref="Q44:T44"/>
    <mergeCell ref="U44:W44"/>
    <mergeCell ref="X44:AA44"/>
    <mergeCell ref="Q41:T41"/>
    <mergeCell ref="U41:W41"/>
    <mergeCell ref="X41:AA41"/>
    <mergeCell ref="E42:J42"/>
    <mergeCell ref="K42:N42"/>
    <mergeCell ref="Q42:T42"/>
    <mergeCell ref="U42:W42"/>
    <mergeCell ref="X42:AA42"/>
    <mergeCell ref="G39:N39"/>
    <mergeCell ref="Q39:T39"/>
    <mergeCell ref="U39:W39"/>
    <mergeCell ref="X39:AA39"/>
    <mergeCell ref="G40:N40"/>
    <mergeCell ref="Q40:T40"/>
    <mergeCell ref="U40:W40"/>
    <mergeCell ref="X40:AA40"/>
    <mergeCell ref="X36:AA36"/>
    <mergeCell ref="C37:F38"/>
    <mergeCell ref="G37:N38"/>
    <mergeCell ref="Q37:T37"/>
    <mergeCell ref="U37:W37"/>
    <mergeCell ref="X37:AA37"/>
    <mergeCell ref="Q38:T38"/>
    <mergeCell ref="U38:W38"/>
    <mergeCell ref="X38:AA38"/>
    <mergeCell ref="Q34:T34"/>
    <mergeCell ref="U34:W34"/>
    <mergeCell ref="X34:AA34"/>
    <mergeCell ref="C35:F36"/>
    <mergeCell ref="G35:N36"/>
    <mergeCell ref="Q35:T35"/>
    <mergeCell ref="U35:W35"/>
    <mergeCell ref="X35:AA35"/>
    <mergeCell ref="Q36:T36"/>
    <mergeCell ref="U36:W36"/>
    <mergeCell ref="U31:W31"/>
    <mergeCell ref="X31:AA31"/>
    <mergeCell ref="Q32:T32"/>
    <mergeCell ref="U32:W32"/>
    <mergeCell ref="X32:AA32"/>
    <mergeCell ref="Q33:T33"/>
    <mergeCell ref="U33:W33"/>
    <mergeCell ref="X33:AA33"/>
    <mergeCell ref="X23:AA23"/>
    <mergeCell ref="C24:O25"/>
    <mergeCell ref="Q24:AB25"/>
    <mergeCell ref="B26:AC26"/>
    <mergeCell ref="C28:O29"/>
    <mergeCell ref="U28:AA30"/>
    <mergeCell ref="C23:F23"/>
    <mergeCell ref="G23:I23"/>
    <mergeCell ref="J23:K23"/>
    <mergeCell ref="L23:N23"/>
    <mergeCell ref="Q23:T23"/>
    <mergeCell ref="U23:W23"/>
    <mergeCell ref="Q21:T21"/>
    <mergeCell ref="U21:W21"/>
    <mergeCell ref="X21:AA21"/>
    <mergeCell ref="E22:N22"/>
    <mergeCell ref="Q22:T22"/>
    <mergeCell ref="U22:W22"/>
    <mergeCell ref="X22:AA22"/>
    <mergeCell ref="E19:I19"/>
    <mergeCell ref="Q19:T19"/>
    <mergeCell ref="U19:W19"/>
    <mergeCell ref="X19:AA19"/>
    <mergeCell ref="Q20:T20"/>
    <mergeCell ref="U20:W20"/>
    <mergeCell ref="X20:AA20"/>
    <mergeCell ref="C17:H18"/>
    <mergeCell ref="Q17:T17"/>
    <mergeCell ref="U17:W17"/>
    <mergeCell ref="X17:AA17"/>
    <mergeCell ref="Q18:T18"/>
    <mergeCell ref="U18:W18"/>
    <mergeCell ref="X18:AA18"/>
    <mergeCell ref="Q15:T15"/>
    <mergeCell ref="U15:W15"/>
    <mergeCell ref="X15:AA15"/>
    <mergeCell ref="E16:J16"/>
    <mergeCell ref="K16:N16"/>
    <mergeCell ref="Q16:T16"/>
    <mergeCell ref="U16:W16"/>
    <mergeCell ref="X16:AA16"/>
    <mergeCell ref="G13:N13"/>
    <mergeCell ref="Q13:T13"/>
    <mergeCell ref="U13:W13"/>
    <mergeCell ref="X13:AA13"/>
    <mergeCell ref="G14:N14"/>
    <mergeCell ref="Q14:T14"/>
    <mergeCell ref="U14:W14"/>
    <mergeCell ref="X14:AA14"/>
    <mergeCell ref="C11:F12"/>
    <mergeCell ref="G11:N12"/>
    <mergeCell ref="Q11:T11"/>
    <mergeCell ref="U11:W11"/>
    <mergeCell ref="X11:AA11"/>
    <mergeCell ref="Q12:T12"/>
    <mergeCell ref="U12:W12"/>
    <mergeCell ref="X12:AA12"/>
    <mergeCell ref="C2:O3"/>
    <mergeCell ref="U2:AA4"/>
    <mergeCell ref="U5:W5"/>
    <mergeCell ref="X5:AA5"/>
    <mergeCell ref="Q6:T6"/>
    <mergeCell ref="U6:W6"/>
    <mergeCell ref="X6:AA6"/>
    <mergeCell ref="C9:F10"/>
    <mergeCell ref="G9:N10"/>
    <mergeCell ref="Q9:T9"/>
    <mergeCell ref="U9:W9"/>
    <mergeCell ref="X9:AA9"/>
    <mergeCell ref="Q10:T10"/>
    <mergeCell ref="U10:W10"/>
    <mergeCell ref="X10:AA10"/>
    <mergeCell ref="Q7:T7"/>
    <mergeCell ref="U7:W7"/>
    <mergeCell ref="X7:AA7"/>
    <mergeCell ref="Q8:T8"/>
    <mergeCell ref="U8:W8"/>
    <mergeCell ref="X8:AA8"/>
  </mergeCells>
  <conditionalFormatting sqref="U6:X17 U19:X23 U18:W18">
    <cfRule type="containsText" dxfId="359" priority="120" operator="containsText" text="VENCIDO">
      <formula>NOT(ISERROR(SEARCH("VENCIDO",U6)))</formula>
    </cfRule>
  </conditionalFormatting>
  <conditionalFormatting sqref="AF9">
    <cfRule type="expression" dxfId="358" priority="119">
      <formula>"si,AD10=te amo"</formula>
    </cfRule>
  </conditionalFormatting>
  <conditionalFormatting sqref="P25 P2:U2 A26:XFD26 C1:XFD1 A3 AD52:XFD52 AC24:XFD25 AF2:XFD7 P16:Q17 P14:P15 P6:Q13 AB8:XFD23 B3:B25 P19:Q24 P18 U19:X23 U18:W18 C17 AB2:AD7 U5:X17 P3:S5">
    <cfRule type="containsText" dxfId="357" priority="117" operator="containsText" text="Sí">
      <formula>NOT(ISERROR(SEARCH("Sí",A1)))</formula>
    </cfRule>
    <cfRule type="containsText" dxfId="356" priority="118" operator="containsText" text="vencida">
      <formula>NOT(ISERROR(SEARCH("vencida",A1)))</formula>
    </cfRule>
  </conditionalFormatting>
  <conditionalFormatting sqref="E8:O8 O17:O19 C9 C13:G13 C14:F14 O9:O14 G11 C15:O16 G9 C11">
    <cfRule type="containsText" dxfId="355" priority="115" operator="containsText" text="Sí">
      <formula>NOT(ISERROR(SEARCH("Sí",C8)))</formula>
    </cfRule>
    <cfRule type="containsText" dxfId="354" priority="116" operator="containsText" text="vencida">
      <formula>NOT(ISERROR(SEARCH("vencida",C8)))</formula>
    </cfRule>
  </conditionalFormatting>
  <conditionalFormatting sqref="C4:O5 C2:D2 O21:O22 C7:O7 C6:H6 K6:O6">
    <cfRule type="containsText" dxfId="353" priority="113" operator="containsText" text="Sí">
      <formula>NOT(ISERROR(SEARCH("Sí",C2)))</formula>
    </cfRule>
    <cfRule type="containsText" dxfId="352" priority="114" operator="containsText" text="vencida">
      <formula>NOT(ISERROR(SEARCH("vencida",C2)))</formula>
    </cfRule>
  </conditionalFormatting>
  <conditionalFormatting sqref="O20">
    <cfRule type="containsText" dxfId="351" priority="111" operator="containsText" text="Sí">
      <formula>NOT(ISERROR(SEARCH("Sí",O20)))</formula>
    </cfRule>
    <cfRule type="containsText" dxfId="350" priority="112" operator="containsText" text="vencida">
      <formula>NOT(ISERROR(SEARCH("vencida",O20)))</formula>
    </cfRule>
  </conditionalFormatting>
  <conditionalFormatting sqref="X6:X17 X19:X23">
    <cfRule type="cellIs" dxfId="349" priority="109" operator="equal">
      <formula>"si"</formula>
    </cfRule>
    <cfRule type="cellIs" dxfId="348" priority="110" operator="equal">
      <formula>"vencida"</formula>
    </cfRule>
  </conditionalFormatting>
  <conditionalFormatting sqref="X19:AA23 X16:X17 X6:AA15">
    <cfRule type="cellIs" dxfId="347" priority="108" operator="equal">
      <formula>"SIN CAPACITACIÓN"</formula>
    </cfRule>
  </conditionalFormatting>
  <conditionalFormatting sqref="X19:AA23 X16:X17 X6:AA15">
    <cfRule type="cellIs" dxfId="346" priority="107" operator="equal">
      <formula>"APTO"</formula>
    </cfRule>
  </conditionalFormatting>
  <conditionalFormatting sqref="J6">
    <cfRule type="containsText" dxfId="345" priority="105" operator="containsText" text="Sí">
      <formula>NOT(ISERROR(SEARCH("Sí",J6)))</formula>
    </cfRule>
    <cfRule type="containsText" dxfId="344" priority="106" operator="containsText" text="vencida">
      <formula>NOT(ISERROR(SEARCH("vencida",J6)))</formula>
    </cfRule>
  </conditionalFormatting>
  <conditionalFormatting sqref="I6">
    <cfRule type="containsText" dxfId="343" priority="103" operator="containsText" text="Sí">
      <formula>NOT(ISERROR(SEARCH("Sí",I6)))</formula>
    </cfRule>
    <cfRule type="containsText" dxfId="342" priority="104" operator="containsText" text="vencida">
      <formula>NOT(ISERROR(SEARCH("vencida",I6)))</formula>
    </cfRule>
  </conditionalFormatting>
  <conditionalFormatting sqref="A52:AC52">
    <cfRule type="containsText" dxfId="341" priority="101" operator="containsText" text="Sí">
      <formula>NOT(ISERROR(SEARCH("Sí",A52)))</formula>
    </cfRule>
    <cfRule type="containsText" dxfId="340" priority="102" operator="containsText" text="vencida">
      <formula>NOT(ISERROR(SEARCH("vencida",A52)))</formula>
    </cfRule>
  </conditionalFormatting>
  <conditionalFormatting sqref="C20:N20">
    <cfRule type="containsText" dxfId="339" priority="99" operator="containsText" text="Sí">
      <formula>NOT(ISERROR(SEARCH("Sí",C20)))</formula>
    </cfRule>
    <cfRule type="containsText" dxfId="338" priority="100" operator="containsText" text="vencida">
      <formula>NOT(ISERROR(SEARCH("vencida",C20)))</formula>
    </cfRule>
  </conditionalFormatting>
  <conditionalFormatting sqref="J19 C19:D19">
    <cfRule type="containsText" dxfId="337" priority="97" operator="containsText" text="Sí">
      <formula>NOT(ISERROR(SEARCH("Sí",C19)))</formula>
    </cfRule>
    <cfRule type="containsText" dxfId="336" priority="98" operator="containsText" text="vencida">
      <formula>NOT(ISERROR(SEARCH("vencida",C19)))</formula>
    </cfRule>
  </conditionalFormatting>
  <conditionalFormatting sqref="C21:J21">
    <cfRule type="containsText" dxfId="335" priority="95" operator="containsText" text="Sí">
      <formula>NOT(ISERROR(SEARCH("Sí",C21)))</formula>
    </cfRule>
    <cfRule type="containsText" dxfId="334" priority="96" operator="containsText" text="vencida">
      <formula>NOT(ISERROR(SEARCH("vencida",C21)))</formula>
    </cfRule>
  </conditionalFormatting>
  <conditionalFormatting sqref="C22:E22">
    <cfRule type="containsText" dxfId="333" priority="93" operator="containsText" text="Sí">
      <formula>NOT(ISERROR(SEARCH("Sí",C22)))</formula>
    </cfRule>
    <cfRule type="containsText" dxfId="332" priority="94" operator="containsText" text="vencida">
      <formula>NOT(ISERROR(SEARCH("vencida",C22)))</formula>
    </cfRule>
  </conditionalFormatting>
  <conditionalFormatting sqref="E19:I19">
    <cfRule type="containsText" dxfId="331" priority="91" operator="containsText" text="Sí">
      <formula>NOT(ISERROR(SEARCH("Sí",E19)))</formula>
    </cfRule>
    <cfRule type="containsText" dxfId="330" priority="92" operator="containsText" text="vencida">
      <formula>NOT(ISERROR(SEARCH("vencida",E19)))</formula>
    </cfRule>
  </conditionalFormatting>
  <conditionalFormatting sqref="K21:N21">
    <cfRule type="containsText" dxfId="329" priority="89" operator="containsText" text="Sí">
      <formula>NOT(ISERROR(SEARCH("Sí",K21)))</formula>
    </cfRule>
    <cfRule type="containsText" dxfId="328" priority="90" operator="containsText" text="vencida">
      <formula>NOT(ISERROR(SEARCH("vencida",K21)))</formula>
    </cfRule>
  </conditionalFormatting>
  <conditionalFormatting sqref="Q15">
    <cfRule type="containsText" dxfId="327" priority="87" operator="containsText" text="Sí">
      <formula>NOT(ISERROR(SEARCH("Sí",Q15)))</formula>
    </cfRule>
    <cfRule type="containsText" dxfId="326" priority="88" operator="containsText" text="vencida">
      <formula>NOT(ISERROR(SEARCH("vencida",Q15)))</formula>
    </cfRule>
  </conditionalFormatting>
  <conditionalFormatting sqref="Q14">
    <cfRule type="containsText" dxfId="325" priority="85" operator="containsText" text="Sí">
      <formula>NOT(ISERROR(SEARCH("Sí",Q14)))</formula>
    </cfRule>
    <cfRule type="containsText" dxfId="324" priority="86" operator="containsText" text="vencida">
      <formula>NOT(ISERROR(SEARCH("vencida",Q14)))</formula>
    </cfRule>
  </conditionalFormatting>
  <conditionalFormatting sqref="Q18">
    <cfRule type="containsText" dxfId="323" priority="83" operator="containsText" text="Sí">
      <formula>NOT(ISERROR(SEARCH("Sí",Q18)))</formula>
    </cfRule>
    <cfRule type="containsText" dxfId="322" priority="84" operator="containsText" text="vencida">
      <formula>NOT(ISERROR(SEARCH("vencida",Q18)))</formula>
    </cfRule>
  </conditionalFormatting>
  <conditionalFormatting sqref="X18">
    <cfRule type="containsText" dxfId="321" priority="82" operator="containsText" text="VENCIDO">
      <formula>NOT(ISERROR(SEARCH("VENCIDO",X18)))</formula>
    </cfRule>
  </conditionalFormatting>
  <conditionalFormatting sqref="X18">
    <cfRule type="containsText" dxfId="320" priority="80" operator="containsText" text="Sí">
      <formula>NOT(ISERROR(SEARCH("Sí",X18)))</formula>
    </cfRule>
    <cfRule type="containsText" dxfId="319" priority="81" operator="containsText" text="vencida">
      <formula>NOT(ISERROR(SEARCH("vencida",X18)))</formula>
    </cfRule>
  </conditionalFormatting>
  <conditionalFormatting sqref="X18">
    <cfRule type="cellIs" dxfId="318" priority="78" operator="equal">
      <formula>"si"</formula>
    </cfRule>
    <cfRule type="cellIs" dxfId="317" priority="79" operator="equal">
      <formula>"vencida"</formula>
    </cfRule>
  </conditionalFormatting>
  <conditionalFormatting sqref="X18">
    <cfRule type="cellIs" dxfId="316" priority="77" operator="equal">
      <formula>"SIN CAPACITACIÓN"</formula>
    </cfRule>
  </conditionalFormatting>
  <conditionalFormatting sqref="X18">
    <cfRule type="cellIs" dxfId="315" priority="76" operator="equal">
      <formula>"APTO"</formula>
    </cfRule>
  </conditionalFormatting>
  <conditionalFormatting sqref="G14">
    <cfRule type="containsText" dxfId="314" priority="74" operator="containsText" text="Sí">
      <formula>NOT(ISERROR(SEARCH("Sí",G14)))</formula>
    </cfRule>
    <cfRule type="containsText" dxfId="313" priority="75" operator="containsText" text="vencida">
      <formula>NOT(ISERROR(SEARCH("vencida",G14)))</formula>
    </cfRule>
  </conditionalFormatting>
  <conditionalFormatting sqref="C16:D16">
    <cfRule type="containsText" dxfId="312" priority="72" operator="containsText" text="Sí">
      <formula>NOT(ISERROR(SEARCH("Sí",C16)))</formula>
    </cfRule>
    <cfRule type="containsText" dxfId="311" priority="73" operator="containsText" text="vencida">
      <formula>NOT(ISERROR(SEARCH("vencida",C16)))</formula>
    </cfRule>
  </conditionalFormatting>
  <conditionalFormatting sqref="E16 K16">
    <cfRule type="containsText" dxfId="310" priority="70" operator="containsText" text="Sí">
      <formula>NOT(ISERROR(SEARCH("Sí",E16)))</formula>
    </cfRule>
    <cfRule type="containsText" dxfId="309" priority="71" operator="containsText" text="vencida">
      <formula>NOT(ISERROR(SEARCH("vencida",E16)))</formula>
    </cfRule>
  </conditionalFormatting>
  <conditionalFormatting sqref="I17:N17 N18">
    <cfRule type="containsText" dxfId="308" priority="68" operator="containsText" text="Sí">
      <formula>NOT(ISERROR(SEARCH("Sí",I17)))</formula>
    </cfRule>
    <cfRule type="containsText" dxfId="307" priority="69" operator="containsText" text="vencida">
      <formula>NOT(ISERROR(SEARCH("vencida",I17)))</formula>
    </cfRule>
  </conditionalFormatting>
  <conditionalFormatting sqref="I18:M18">
    <cfRule type="containsText" dxfId="306" priority="66" operator="containsText" text="Sí">
      <formula>NOT(ISERROR(SEARCH("Sí",I18)))</formula>
    </cfRule>
    <cfRule type="containsText" dxfId="305" priority="67" operator="containsText" text="vencida">
      <formula>NOT(ISERROR(SEARCH("vencida",I18)))</formula>
    </cfRule>
  </conditionalFormatting>
  <conditionalFormatting sqref="K19:N19">
    <cfRule type="containsText" dxfId="304" priority="64" operator="containsText" text="Sí">
      <formula>NOT(ISERROR(SEARCH("Sí",K19)))</formula>
    </cfRule>
    <cfRule type="containsText" dxfId="303" priority="65" operator="containsText" text="vencida">
      <formula>NOT(ISERROR(SEARCH("vencida",K19)))</formula>
    </cfRule>
  </conditionalFormatting>
  <conditionalFormatting sqref="T3:T5">
    <cfRule type="containsText" dxfId="302" priority="62" operator="containsText" text="Sí">
      <formula>NOT(ISERROR(SEARCH("Sí",T3)))</formula>
    </cfRule>
    <cfRule type="containsText" dxfId="301" priority="63" operator="containsText" text="vencida">
      <formula>NOT(ISERROR(SEARCH("vencida",T3)))</formula>
    </cfRule>
  </conditionalFormatting>
  <conditionalFormatting sqref="U32:X43 U45:X49 U44:W44">
    <cfRule type="containsText" dxfId="300" priority="61" operator="containsText" text="VENCIDO">
      <formula>NOT(ISERROR(SEARCH("VENCIDO",U32)))</formula>
    </cfRule>
  </conditionalFormatting>
  <conditionalFormatting sqref="AF35">
    <cfRule type="expression" dxfId="299" priority="60">
      <formula>"si,AD10=te amo"</formula>
    </cfRule>
  </conditionalFormatting>
  <conditionalFormatting sqref="P51 P28:U28 C27:XFD27 A29 AC50:XFD51 AF28:XFD33 P42:Q43 P40:P41 P32:Q39 AB34:XFD49 B29:B51 P45:Q50 P44 U45:X49 U44:W44 C43 AB28:AD33 U31:X43 P29:S31">
    <cfRule type="containsText" dxfId="298" priority="58" operator="containsText" text="Sí">
      <formula>NOT(ISERROR(SEARCH("Sí",A27)))</formula>
    </cfRule>
    <cfRule type="containsText" dxfId="297" priority="59" operator="containsText" text="vencida">
      <formula>NOT(ISERROR(SEARCH("vencida",A27)))</formula>
    </cfRule>
  </conditionalFormatting>
  <conditionalFormatting sqref="E34:O34 C35 C39:G39 C40:F40 O35:O40 G37 C41:O41 G35 C37 C42:J42 O42:O45">
    <cfRule type="containsText" dxfId="296" priority="56" operator="containsText" text="Sí">
      <formula>NOT(ISERROR(SEARCH("Sí",C34)))</formula>
    </cfRule>
    <cfRule type="containsText" dxfId="295" priority="57" operator="containsText" text="vencida">
      <formula>NOT(ISERROR(SEARCH("vencida",C34)))</formula>
    </cfRule>
  </conditionalFormatting>
  <conditionalFormatting sqref="C30:O31 C28:D28 O47:O48 C33:O33 C32:H32 K32:O32">
    <cfRule type="containsText" dxfId="294" priority="54" operator="containsText" text="Sí">
      <formula>NOT(ISERROR(SEARCH("Sí",C28)))</formula>
    </cfRule>
    <cfRule type="containsText" dxfId="293" priority="55" operator="containsText" text="vencida">
      <formula>NOT(ISERROR(SEARCH("vencida",C28)))</formula>
    </cfRule>
  </conditionalFormatting>
  <conditionalFormatting sqref="O46">
    <cfRule type="containsText" dxfId="292" priority="52" operator="containsText" text="Sí">
      <formula>NOT(ISERROR(SEARCH("Sí",O46)))</formula>
    </cfRule>
    <cfRule type="containsText" dxfId="291" priority="53" operator="containsText" text="vencida">
      <formula>NOT(ISERROR(SEARCH("vencida",O46)))</formula>
    </cfRule>
  </conditionalFormatting>
  <conditionalFormatting sqref="X32:X43 X45:X49">
    <cfRule type="cellIs" dxfId="290" priority="50" operator="equal">
      <formula>"si"</formula>
    </cfRule>
    <cfRule type="cellIs" dxfId="289" priority="51" operator="equal">
      <formula>"vencida"</formula>
    </cfRule>
  </conditionalFormatting>
  <conditionalFormatting sqref="X45:AA49 X42:X43 X32:AA41">
    <cfRule type="cellIs" dxfId="288" priority="49" operator="equal">
      <formula>"SIN CAPACITACIÓN"</formula>
    </cfRule>
  </conditionalFormatting>
  <conditionalFormatting sqref="X45:AA49 X42:X43 X32:AA41">
    <cfRule type="cellIs" dxfId="287" priority="48" operator="equal">
      <formula>"APTO"</formula>
    </cfRule>
  </conditionalFormatting>
  <conditionalFormatting sqref="J32">
    <cfRule type="containsText" dxfId="286" priority="46" operator="containsText" text="Sí">
      <formula>NOT(ISERROR(SEARCH("Sí",J32)))</formula>
    </cfRule>
    <cfRule type="containsText" dxfId="285" priority="47" operator="containsText" text="vencida">
      <formula>NOT(ISERROR(SEARCH("vencida",J32)))</formula>
    </cfRule>
  </conditionalFormatting>
  <conditionalFormatting sqref="I32">
    <cfRule type="containsText" dxfId="284" priority="44" operator="containsText" text="Sí">
      <formula>NOT(ISERROR(SEARCH("Sí",I32)))</formula>
    </cfRule>
    <cfRule type="containsText" dxfId="283" priority="45" operator="containsText" text="vencida">
      <formula>NOT(ISERROR(SEARCH("vencida",I32)))</formula>
    </cfRule>
  </conditionalFormatting>
  <conditionalFormatting sqref="C46:N46">
    <cfRule type="containsText" dxfId="282" priority="42" operator="containsText" text="Sí">
      <formula>NOT(ISERROR(SEARCH("Sí",C46)))</formula>
    </cfRule>
    <cfRule type="containsText" dxfId="281" priority="43" operator="containsText" text="vencida">
      <formula>NOT(ISERROR(SEARCH("vencida",C46)))</formula>
    </cfRule>
  </conditionalFormatting>
  <conditionalFormatting sqref="J45 C45:D45">
    <cfRule type="containsText" dxfId="280" priority="40" operator="containsText" text="Sí">
      <formula>NOT(ISERROR(SEARCH("Sí",C45)))</formula>
    </cfRule>
    <cfRule type="containsText" dxfId="279" priority="41" operator="containsText" text="vencida">
      <formula>NOT(ISERROR(SEARCH("vencida",C45)))</formula>
    </cfRule>
  </conditionalFormatting>
  <conditionalFormatting sqref="C47:J47">
    <cfRule type="containsText" dxfId="278" priority="38" operator="containsText" text="Sí">
      <formula>NOT(ISERROR(SEARCH("Sí",C47)))</formula>
    </cfRule>
    <cfRule type="containsText" dxfId="277" priority="39" operator="containsText" text="vencida">
      <formula>NOT(ISERROR(SEARCH("vencida",C47)))</formula>
    </cfRule>
  </conditionalFormatting>
  <conditionalFormatting sqref="C48:E48">
    <cfRule type="containsText" dxfId="276" priority="36" operator="containsText" text="Sí">
      <formula>NOT(ISERROR(SEARCH("Sí",C48)))</formula>
    </cfRule>
    <cfRule type="containsText" dxfId="275" priority="37" operator="containsText" text="vencida">
      <formula>NOT(ISERROR(SEARCH("vencida",C48)))</formula>
    </cfRule>
  </conditionalFormatting>
  <conditionalFormatting sqref="E45:I45">
    <cfRule type="containsText" dxfId="274" priority="34" operator="containsText" text="Sí">
      <formula>NOT(ISERROR(SEARCH("Sí",E45)))</formula>
    </cfRule>
    <cfRule type="containsText" dxfId="273" priority="35" operator="containsText" text="vencida">
      <formula>NOT(ISERROR(SEARCH("vencida",E45)))</formula>
    </cfRule>
  </conditionalFormatting>
  <conditionalFormatting sqref="K47:N47">
    <cfRule type="containsText" dxfId="272" priority="32" operator="containsText" text="Sí">
      <formula>NOT(ISERROR(SEARCH("Sí",K47)))</formula>
    </cfRule>
    <cfRule type="containsText" dxfId="271" priority="33" operator="containsText" text="vencida">
      <formula>NOT(ISERROR(SEARCH("vencida",K47)))</formula>
    </cfRule>
  </conditionalFormatting>
  <conditionalFormatting sqref="Q41">
    <cfRule type="containsText" dxfId="270" priority="30" operator="containsText" text="Sí">
      <formula>NOT(ISERROR(SEARCH("Sí",Q41)))</formula>
    </cfRule>
    <cfRule type="containsText" dxfId="269" priority="31" operator="containsText" text="vencida">
      <formula>NOT(ISERROR(SEARCH("vencida",Q41)))</formula>
    </cfRule>
  </conditionalFormatting>
  <conditionalFormatting sqref="Q40">
    <cfRule type="containsText" dxfId="268" priority="28" operator="containsText" text="Sí">
      <formula>NOT(ISERROR(SEARCH("Sí",Q40)))</formula>
    </cfRule>
    <cfRule type="containsText" dxfId="267" priority="29" operator="containsText" text="vencida">
      <formula>NOT(ISERROR(SEARCH("vencida",Q40)))</formula>
    </cfRule>
  </conditionalFormatting>
  <conditionalFormatting sqref="Q44">
    <cfRule type="containsText" dxfId="266" priority="26" operator="containsText" text="Sí">
      <formula>NOT(ISERROR(SEARCH("Sí",Q44)))</formula>
    </cfRule>
    <cfRule type="containsText" dxfId="265" priority="27" operator="containsText" text="vencida">
      <formula>NOT(ISERROR(SEARCH("vencida",Q44)))</formula>
    </cfRule>
  </conditionalFormatting>
  <conditionalFormatting sqref="X44">
    <cfRule type="containsText" dxfId="264" priority="25" operator="containsText" text="VENCIDO">
      <formula>NOT(ISERROR(SEARCH("VENCIDO",X44)))</formula>
    </cfRule>
  </conditionalFormatting>
  <conditionalFormatting sqref="X44">
    <cfRule type="containsText" dxfId="263" priority="23" operator="containsText" text="Sí">
      <formula>NOT(ISERROR(SEARCH("Sí",X44)))</formula>
    </cfRule>
    <cfRule type="containsText" dxfId="262" priority="24" operator="containsText" text="vencida">
      <formula>NOT(ISERROR(SEARCH("vencida",X44)))</formula>
    </cfRule>
  </conditionalFormatting>
  <conditionalFormatting sqref="X44">
    <cfRule type="cellIs" dxfId="261" priority="21" operator="equal">
      <formula>"si"</formula>
    </cfRule>
    <cfRule type="cellIs" dxfId="260" priority="22" operator="equal">
      <formula>"vencida"</formula>
    </cfRule>
  </conditionalFormatting>
  <conditionalFormatting sqref="X44">
    <cfRule type="cellIs" dxfId="259" priority="20" operator="equal">
      <formula>"SIN CAPACITACIÓN"</formula>
    </cfRule>
  </conditionalFormatting>
  <conditionalFormatting sqref="X44">
    <cfRule type="cellIs" dxfId="258" priority="19" operator="equal">
      <formula>"APTO"</formula>
    </cfRule>
  </conditionalFormatting>
  <conditionalFormatting sqref="G40">
    <cfRule type="containsText" dxfId="257" priority="17" operator="containsText" text="Sí">
      <formula>NOT(ISERROR(SEARCH("Sí",G40)))</formula>
    </cfRule>
    <cfRule type="containsText" dxfId="256" priority="18" operator="containsText" text="vencida">
      <formula>NOT(ISERROR(SEARCH("vencida",G40)))</formula>
    </cfRule>
  </conditionalFormatting>
  <conditionalFormatting sqref="C42:D42">
    <cfRule type="containsText" dxfId="255" priority="15" operator="containsText" text="Sí">
      <formula>NOT(ISERROR(SEARCH("Sí",C42)))</formula>
    </cfRule>
    <cfRule type="containsText" dxfId="254" priority="16" operator="containsText" text="vencida">
      <formula>NOT(ISERROR(SEARCH("vencida",C42)))</formula>
    </cfRule>
  </conditionalFormatting>
  <conditionalFormatting sqref="E42">
    <cfRule type="containsText" dxfId="253" priority="13" operator="containsText" text="Sí">
      <formula>NOT(ISERROR(SEARCH("Sí",E42)))</formula>
    </cfRule>
    <cfRule type="containsText" dxfId="252" priority="14" operator="containsText" text="vencida">
      <formula>NOT(ISERROR(SEARCH("vencida",E42)))</formula>
    </cfRule>
  </conditionalFormatting>
  <conditionalFormatting sqref="I43:N43 N44">
    <cfRule type="containsText" dxfId="251" priority="11" operator="containsText" text="Sí">
      <formula>NOT(ISERROR(SEARCH("Sí",I43)))</formula>
    </cfRule>
    <cfRule type="containsText" dxfId="250" priority="12" operator="containsText" text="vencida">
      <formula>NOT(ISERROR(SEARCH("vencida",I43)))</formula>
    </cfRule>
  </conditionalFormatting>
  <conditionalFormatting sqref="I44:M44">
    <cfRule type="containsText" dxfId="249" priority="9" operator="containsText" text="Sí">
      <formula>NOT(ISERROR(SEARCH("Sí",I44)))</formula>
    </cfRule>
    <cfRule type="containsText" dxfId="248" priority="10" operator="containsText" text="vencida">
      <formula>NOT(ISERROR(SEARCH("vencida",I44)))</formula>
    </cfRule>
  </conditionalFormatting>
  <conditionalFormatting sqref="K45:N45">
    <cfRule type="containsText" dxfId="247" priority="7" operator="containsText" text="Sí">
      <formula>NOT(ISERROR(SEARCH("Sí",K45)))</formula>
    </cfRule>
    <cfRule type="containsText" dxfId="246" priority="8" operator="containsText" text="vencida">
      <formula>NOT(ISERROR(SEARCH("vencida",K45)))</formula>
    </cfRule>
  </conditionalFormatting>
  <conditionalFormatting sqref="T29:T31">
    <cfRule type="containsText" dxfId="245" priority="5" operator="containsText" text="Sí">
      <formula>NOT(ISERROR(SEARCH("Sí",T29)))</formula>
    </cfRule>
    <cfRule type="containsText" dxfId="244" priority="6" operator="containsText" text="vencida">
      <formula>NOT(ISERROR(SEARCH("vencida",T29)))</formula>
    </cfRule>
  </conditionalFormatting>
  <conditionalFormatting sqref="K42:N42">
    <cfRule type="containsText" dxfId="243" priority="3" operator="containsText" text="Sí">
      <formula>NOT(ISERROR(SEARCH("Sí",K42)))</formula>
    </cfRule>
    <cfRule type="containsText" dxfId="242" priority="4" operator="containsText" text="vencida">
      <formula>NOT(ISERROR(SEARCH("vencida",K42)))</formula>
    </cfRule>
  </conditionalFormatting>
  <conditionalFormatting sqref="K42">
    <cfRule type="containsText" dxfId="241" priority="1" operator="containsText" text="Sí">
      <formula>NOT(ISERROR(SEARCH("Sí",K42)))</formula>
    </cfRule>
    <cfRule type="containsText" dxfId="240" priority="2" operator="containsText" text="vencida">
      <formula>NOT(ISERROR(SEARCH("vencida",K42)))</formula>
    </cfRule>
  </conditionalFormatting>
  <pageMargins left="0.23622047244094491" right="0.23622047244094491" top="0.74803149606299213" bottom="0.74803149606299213" header="0.31496062992125984" footer="0.31496062992125984"/>
  <pageSetup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52"/>
  <sheetViews>
    <sheetView zoomScale="75" zoomScaleNormal="75" zoomScaleSheetLayoutView="110" workbookViewId="0">
      <selection activeCell="A27" sqref="A27"/>
    </sheetView>
  </sheetViews>
  <sheetFormatPr baseColWidth="10" defaultColWidth="11.44140625" defaultRowHeight="14.4"/>
  <cols>
    <col min="1" max="1" width="8.6640625" style="3" customWidth="1"/>
    <col min="2" max="2" width="8" style="3" customWidth="1"/>
    <col min="3" max="3" width="6.33203125" style="3" customWidth="1"/>
    <col min="4" max="4" width="2.6640625" style="3" customWidth="1"/>
    <col min="5" max="5" width="2.109375" style="3" customWidth="1"/>
    <col min="6" max="6" width="3.6640625" style="3" customWidth="1"/>
    <col min="7" max="7" width="6.6640625" style="3" customWidth="1"/>
    <col min="8" max="8" width="3.88671875" style="3" customWidth="1"/>
    <col min="9" max="9" width="5" style="3" customWidth="1"/>
    <col min="10" max="10" width="4" style="3" customWidth="1"/>
    <col min="11" max="11" width="5.6640625" style="3" customWidth="1"/>
    <col min="12" max="12" width="5" style="3" customWidth="1"/>
    <col min="13" max="14" width="3.88671875" style="3" customWidth="1"/>
    <col min="15" max="15" width="12.44140625" style="3" customWidth="1"/>
    <col min="16" max="16" width="1.88671875" style="3" customWidth="1"/>
    <col min="17" max="17" width="3.88671875" style="3" customWidth="1"/>
    <col min="18" max="18" width="4.44140625" style="3" customWidth="1"/>
    <col min="19" max="19" width="9.33203125" style="3" customWidth="1"/>
    <col min="20" max="20" width="10" style="3" customWidth="1"/>
    <col min="21" max="21" width="3.88671875" style="3" customWidth="1"/>
    <col min="22" max="22" width="4.6640625" style="3" customWidth="1"/>
    <col min="23" max="23" width="3" style="3" customWidth="1"/>
    <col min="24" max="24" width="4.5546875" style="3" customWidth="1"/>
    <col min="25" max="25" width="3.88671875" style="3" customWidth="1"/>
    <col min="26" max="26" width="5.5546875" style="3" customWidth="1"/>
    <col min="27" max="27" width="5.109375" style="3" customWidth="1"/>
    <col min="28" max="28" width="5" style="3" customWidth="1"/>
    <col min="29" max="29" width="11.44140625" style="3"/>
    <col min="30" max="30" width="4" style="3" customWidth="1"/>
    <col min="31" max="260" width="11.44140625" style="3"/>
    <col min="261" max="271" width="3.88671875" style="3" customWidth="1"/>
    <col min="272" max="272" width="1.44140625" style="3" customWidth="1"/>
    <col min="273" max="275" width="3.88671875" style="3" customWidth="1"/>
    <col min="276" max="276" width="2.44140625" style="3" customWidth="1"/>
    <col min="277" max="279" width="3.88671875" style="3" customWidth="1"/>
    <col min="280" max="280" width="2.6640625" style="3" customWidth="1"/>
    <col min="281" max="283" width="3.88671875" style="3" customWidth="1"/>
    <col min="284" max="284" width="2.6640625" style="3" customWidth="1"/>
    <col min="285" max="516" width="11.44140625" style="3"/>
    <col min="517" max="527" width="3.88671875" style="3" customWidth="1"/>
    <col min="528" max="528" width="1.44140625" style="3" customWidth="1"/>
    <col min="529" max="531" width="3.88671875" style="3" customWidth="1"/>
    <col min="532" max="532" width="2.44140625" style="3" customWidth="1"/>
    <col min="533" max="535" width="3.88671875" style="3" customWidth="1"/>
    <col min="536" max="536" width="2.6640625" style="3" customWidth="1"/>
    <col min="537" max="539" width="3.88671875" style="3" customWidth="1"/>
    <col min="540" max="540" width="2.6640625" style="3" customWidth="1"/>
    <col min="541" max="772" width="11.44140625" style="3"/>
    <col min="773" max="783" width="3.88671875" style="3" customWidth="1"/>
    <col min="784" max="784" width="1.44140625" style="3" customWidth="1"/>
    <col min="785" max="787" width="3.88671875" style="3" customWidth="1"/>
    <col min="788" max="788" width="2.44140625" style="3" customWidth="1"/>
    <col min="789" max="791" width="3.88671875" style="3" customWidth="1"/>
    <col min="792" max="792" width="2.6640625" style="3" customWidth="1"/>
    <col min="793" max="795" width="3.88671875" style="3" customWidth="1"/>
    <col min="796" max="796" width="2.6640625" style="3" customWidth="1"/>
    <col min="797" max="1028" width="11.44140625" style="3"/>
    <col min="1029" max="1039" width="3.88671875" style="3" customWidth="1"/>
    <col min="1040" max="1040" width="1.44140625" style="3" customWidth="1"/>
    <col min="1041" max="1043" width="3.88671875" style="3" customWidth="1"/>
    <col min="1044" max="1044" width="2.44140625" style="3" customWidth="1"/>
    <col min="1045" max="1047" width="3.88671875" style="3" customWidth="1"/>
    <col min="1048" max="1048" width="2.6640625" style="3" customWidth="1"/>
    <col min="1049" max="1051" width="3.88671875" style="3" customWidth="1"/>
    <col min="1052" max="1052" width="2.6640625" style="3" customWidth="1"/>
    <col min="1053" max="1284" width="11.44140625" style="3"/>
    <col min="1285" max="1295" width="3.88671875" style="3" customWidth="1"/>
    <col min="1296" max="1296" width="1.44140625" style="3" customWidth="1"/>
    <col min="1297" max="1299" width="3.88671875" style="3" customWidth="1"/>
    <col min="1300" max="1300" width="2.44140625" style="3" customWidth="1"/>
    <col min="1301" max="1303" width="3.88671875" style="3" customWidth="1"/>
    <col min="1304" max="1304" width="2.6640625" style="3" customWidth="1"/>
    <col min="1305" max="1307" width="3.88671875" style="3" customWidth="1"/>
    <col min="1308" max="1308" width="2.6640625" style="3" customWidth="1"/>
    <col min="1309" max="1540" width="11.44140625" style="3"/>
    <col min="1541" max="1551" width="3.88671875" style="3" customWidth="1"/>
    <col min="1552" max="1552" width="1.44140625" style="3" customWidth="1"/>
    <col min="1553" max="1555" width="3.88671875" style="3" customWidth="1"/>
    <col min="1556" max="1556" width="2.44140625" style="3" customWidth="1"/>
    <col min="1557" max="1559" width="3.88671875" style="3" customWidth="1"/>
    <col min="1560" max="1560" width="2.6640625" style="3" customWidth="1"/>
    <col min="1561" max="1563" width="3.88671875" style="3" customWidth="1"/>
    <col min="1564" max="1564" width="2.6640625" style="3" customWidth="1"/>
    <col min="1565" max="1796" width="11.44140625" style="3"/>
    <col min="1797" max="1807" width="3.88671875" style="3" customWidth="1"/>
    <col min="1808" max="1808" width="1.44140625" style="3" customWidth="1"/>
    <col min="1809" max="1811" width="3.88671875" style="3" customWidth="1"/>
    <col min="1812" max="1812" width="2.44140625" style="3" customWidth="1"/>
    <col min="1813" max="1815" width="3.88671875" style="3" customWidth="1"/>
    <col min="1816" max="1816" width="2.6640625" style="3" customWidth="1"/>
    <col min="1817" max="1819" width="3.88671875" style="3" customWidth="1"/>
    <col min="1820" max="1820" width="2.6640625" style="3" customWidth="1"/>
    <col min="1821" max="2052" width="11.44140625" style="3"/>
    <col min="2053" max="2063" width="3.88671875" style="3" customWidth="1"/>
    <col min="2064" max="2064" width="1.44140625" style="3" customWidth="1"/>
    <col min="2065" max="2067" width="3.88671875" style="3" customWidth="1"/>
    <col min="2068" max="2068" width="2.44140625" style="3" customWidth="1"/>
    <col min="2069" max="2071" width="3.88671875" style="3" customWidth="1"/>
    <col min="2072" max="2072" width="2.6640625" style="3" customWidth="1"/>
    <col min="2073" max="2075" width="3.88671875" style="3" customWidth="1"/>
    <col min="2076" max="2076" width="2.6640625" style="3" customWidth="1"/>
    <col min="2077" max="2308" width="11.44140625" style="3"/>
    <col min="2309" max="2319" width="3.88671875" style="3" customWidth="1"/>
    <col min="2320" max="2320" width="1.44140625" style="3" customWidth="1"/>
    <col min="2321" max="2323" width="3.88671875" style="3" customWidth="1"/>
    <col min="2324" max="2324" width="2.44140625" style="3" customWidth="1"/>
    <col min="2325" max="2327" width="3.88671875" style="3" customWidth="1"/>
    <col min="2328" max="2328" width="2.6640625" style="3" customWidth="1"/>
    <col min="2329" max="2331" width="3.88671875" style="3" customWidth="1"/>
    <col min="2332" max="2332" width="2.6640625" style="3" customWidth="1"/>
    <col min="2333" max="2564" width="11.44140625" style="3"/>
    <col min="2565" max="2575" width="3.88671875" style="3" customWidth="1"/>
    <col min="2576" max="2576" width="1.44140625" style="3" customWidth="1"/>
    <col min="2577" max="2579" width="3.88671875" style="3" customWidth="1"/>
    <col min="2580" max="2580" width="2.44140625" style="3" customWidth="1"/>
    <col min="2581" max="2583" width="3.88671875" style="3" customWidth="1"/>
    <col min="2584" max="2584" width="2.6640625" style="3" customWidth="1"/>
    <col min="2585" max="2587" width="3.88671875" style="3" customWidth="1"/>
    <col min="2588" max="2588" width="2.6640625" style="3" customWidth="1"/>
    <col min="2589" max="2820" width="11.44140625" style="3"/>
    <col min="2821" max="2831" width="3.88671875" style="3" customWidth="1"/>
    <col min="2832" max="2832" width="1.44140625" style="3" customWidth="1"/>
    <col min="2833" max="2835" width="3.88671875" style="3" customWidth="1"/>
    <col min="2836" max="2836" width="2.44140625" style="3" customWidth="1"/>
    <col min="2837" max="2839" width="3.88671875" style="3" customWidth="1"/>
    <col min="2840" max="2840" width="2.6640625" style="3" customWidth="1"/>
    <col min="2841" max="2843" width="3.88671875" style="3" customWidth="1"/>
    <col min="2844" max="2844" width="2.6640625" style="3" customWidth="1"/>
    <col min="2845" max="3076" width="11.44140625" style="3"/>
    <col min="3077" max="3087" width="3.88671875" style="3" customWidth="1"/>
    <col min="3088" max="3088" width="1.44140625" style="3" customWidth="1"/>
    <col min="3089" max="3091" width="3.88671875" style="3" customWidth="1"/>
    <col min="3092" max="3092" width="2.44140625" style="3" customWidth="1"/>
    <col min="3093" max="3095" width="3.88671875" style="3" customWidth="1"/>
    <col min="3096" max="3096" width="2.6640625" style="3" customWidth="1"/>
    <col min="3097" max="3099" width="3.88671875" style="3" customWidth="1"/>
    <col min="3100" max="3100" width="2.6640625" style="3" customWidth="1"/>
    <col min="3101" max="3332" width="11.44140625" style="3"/>
    <col min="3333" max="3343" width="3.88671875" style="3" customWidth="1"/>
    <col min="3344" max="3344" width="1.44140625" style="3" customWidth="1"/>
    <col min="3345" max="3347" width="3.88671875" style="3" customWidth="1"/>
    <col min="3348" max="3348" width="2.44140625" style="3" customWidth="1"/>
    <col min="3349" max="3351" width="3.88671875" style="3" customWidth="1"/>
    <col min="3352" max="3352" width="2.6640625" style="3" customWidth="1"/>
    <col min="3353" max="3355" width="3.88671875" style="3" customWidth="1"/>
    <col min="3356" max="3356" width="2.6640625" style="3" customWidth="1"/>
    <col min="3357" max="3588" width="11.44140625" style="3"/>
    <col min="3589" max="3599" width="3.88671875" style="3" customWidth="1"/>
    <col min="3600" max="3600" width="1.44140625" style="3" customWidth="1"/>
    <col min="3601" max="3603" width="3.88671875" style="3" customWidth="1"/>
    <col min="3604" max="3604" width="2.44140625" style="3" customWidth="1"/>
    <col min="3605" max="3607" width="3.88671875" style="3" customWidth="1"/>
    <col min="3608" max="3608" width="2.6640625" style="3" customWidth="1"/>
    <col min="3609" max="3611" width="3.88671875" style="3" customWidth="1"/>
    <col min="3612" max="3612" width="2.6640625" style="3" customWidth="1"/>
    <col min="3613" max="3844" width="11.44140625" style="3"/>
    <col min="3845" max="3855" width="3.88671875" style="3" customWidth="1"/>
    <col min="3856" max="3856" width="1.44140625" style="3" customWidth="1"/>
    <col min="3857" max="3859" width="3.88671875" style="3" customWidth="1"/>
    <col min="3860" max="3860" width="2.44140625" style="3" customWidth="1"/>
    <col min="3861" max="3863" width="3.88671875" style="3" customWidth="1"/>
    <col min="3864" max="3864" width="2.6640625" style="3" customWidth="1"/>
    <col min="3865" max="3867" width="3.88671875" style="3" customWidth="1"/>
    <col min="3868" max="3868" width="2.6640625" style="3" customWidth="1"/>
    <col min="3869" max="4100" width="11.44140625" style="3"/>
    <col min="4101" max="4111" width="3.88671875" style="3" customWidth="1"/>
    <col min="4112" max="4112" width="1.44140625" style="3" customWidth="1"/>
    <col min="4113" max="4115" width="3.88671875" style="3" customWidth="1"/>
    <col min="4116" max="4116" width="2.44140625" style="3" customWidth="1"/>
    <col min="4117" max="4119" width="3.88671875" style="3" customWidth="1"/>
    <col min="4120" max="4120" width="2.6640625" style="3" customWidth="1"/>
    <col min="4121" max="4123" width="3.88671875" style="3" customWidth="1"/>
    <col min="4124" max="4124" width="2.6640625" style="3" customWidth="1"/>
    <col min="4125" max="4356" width="11.44140625" style="3"/>
    <col min="4357" max="4367" width="3.88671875" style="3" customWidth="1"/>
    <col min="4368" max="4368" width="1.44140625" style="3" customWidth="1"/>
    <col min="4369" max="4371" width="3.88671875" style="3" customWidth="1"/>
    <col min="4372" max="4372" width="2.44140625" style="3" customWidth="1"/>
    <col min="4373" max="4375" width="3.88671875" style="3" customWidth="1"/>
    <col min="4376" max="4376" width="2.6640625" style="3" customWidth="1"/>
    <col min="4377" max="4379" width="3.88671875" style="3" customWidth="1"/>
    <col min="4380" max="4380" width="2.6640625" style="3" customWidth="1"/>
    <col min="4381" max="4612" width="11.44140625" style="3"/>
    <col min="4613" max="4623" width="3.88671875" style="3" customWidth="1"/>
    <col min="4624" max="4624" width="1.44140625" style="3" customWidth="1"/>
    <col min="4625" max="4627" width="3.88671875" style="3" customWidth="1"/>
    <col min="4628" max="4628" width="2.44140625" style="3" customWidth="1"/>
    <col min="4629" max="4631" width="3.88671875" style="3" customWidth="1"/>
    <col min="4632" max="4632" width="2.6640625" style="3" customWidth="1"/>
    <col min="4633" max="4635" width="3.88671875" style="3" customWidth="1"/>
    <col min="4636" max="4636" width="2.6640625" style="3" customWidth="1"/>
    <col min="4637" max="4868" width="11.44140625" style="3"/>
    <col min="4869" max="4879" width="3.88671875" style="3" customWidth="1"/>
    <col min="4880" max="4880" width="1.44140625" style="3" customWidth="1"/>
    <col min="4881" max="4883" width="3.88671875" style="3" customWidth="1"/>
    <col min="4884" max="4884" width="2.44140625" style="3" customWidth="1"/>
    <col min="4885" max="4887" width="3.88671875" style="3" customWidth="1"/>
    <col min="4888" max="4888" width="2.6640625" style="3" customWidth="1"/>
    <col min="4889" max="4891" width="3.88671875" style="3" customWidth="1"/>
    <col min="4892" max="4892" width="2.6640625" style="3" customWidth="1"/>
    <col min="4893" max="5124" width="11.44140625" style="3"/>
    <col min="5125" max="5135" width="3.88671875" style="3" customWidth="1"/>
    <col min="5136" max="5136" width="1.44140625" style="3" customWidth="1"/>
    <col min="5137" max="5139" width="3.88671875" style="3" customWidth="1"/>
    <col min="5140" max="5140" width="2.44140625" style="3" customWidth="1"/>
    <col min="5141" max="5143" width="3.88671875" style="3" customWidth="1"/>
    <col min="5144" max="5144" width="2.6640625" style="3" customWidth="1"/>
    <col min="5145" max="5147" width="3.88671875" style="3" customWidth="1"/>
    <col min="5148" max="5148" width="2.6640625" style="3" customWidth="1"/>
    <col min="5149" max="5380" width="11.44140625" style="3"/>
    <col min="5381" max="5391" width="3.88671875" style="3" customWidth="1"/>
    <col min="5392" max="5392" width="1.44140625" style="3" customWidth="1"/>
    <col min="5393" max="5395" width="3.88671875" style="3" customWidth="1"/>
    <col min="5396" max="5396" width="2.44140625" style="3" customWidth="1"/>
    <col min="5397" max="5399" width="3.88671875" style="3" customWidth="1"/>
    <col min="5400" max="5400" width="2.6640625" style="3" customWidth="1"/>
    <col min="5401" max="5403" width="3.88671875" style="3" customWidth="1"/>
    <col min="5404" max="5404" width="2.6640625" style="3" customWidth="1"/>
    <col min="5405" max="5636" width="11.44140625" style="3"/>
    <col min="5637" max="5647" width="3.88671875" style="3" customWidth="1"/>
    <col min="5648" max="5648" width="1.44140625" style="3" customWidth="1"/>
    <col min="5649" max="5651" width="3.88671875" style="3" customWidth="1"/>
    <col min="5652" max="5652" width="2.44140625" style="3" customWidth="1"/>
    <col min="5653" max="5655" width="3.88671875" style="3" customWidth="1"/>
    <col min="5656" max="5656" width="2.6640625" style="3" customWidth="1"/>
    <col min="5657" max="5659" width="3.88671875" style="3" customWidth="1"/>
    <col min="5660" max="5660" width="2.6640625" style="3" customWidth="1"/>
    <col min="5661" max="5892" width="11.44140625" style="3"/>
    <col min="5893" max="5903" width="3.88671875" style="3" customWidth="1"/>
    <col min="5904" max="5904" width="1.44140625" style="3" customWidth="1"/>
    <col min="5905" max="5907" width="3.88671875" style="3" customWidth="1"/>
    <col min="5908" max="5908" width="2.44140625" style="3" customWidth="1"/>
    <col min="5909" max="5911" width="3.88671875" style="3" customWidth="1"/>
    <col min="5912" max="5912" width="2.6640625" style="3" customWidth="1"/>
    <col min="5913" max="5915" width="3.88671875" style="3" customWidth="1"/>
    <col min="5916" max="5916" width="2.6640625" style="3" customWidth="1"/>
    <col min="5917" max="6148" width="11.44140625" style="3"/>
    <col min="6149" max="6159" width="3.88671875" style="3" customWidth="1"/>
    <col min="6160" max="6160" width="1.44140625" style="3" customWidth="1"/>
    <col min="6161" max="6163" width="3.88671875" style="3" customWidth="1"/>
    <col min="6164" max="6164" width="2.44140625" style="3" customWidth="1"/>
    <col min="6165" max="6167" width="3.88671875" style="3" customWidth="1"/>
    <col min="6168" max="6168" width="2.6640625" style="3" customWidth="1"/>
    <col min="6169" max="6171" width="3.88671875" style="3" customWidth="1"/>
    <col min="6172" max="6172" width="2.6640625" style="3" customWidth="1"/>
    <col min="6173" max="6404" width="11.44140625" style="3"/>
    <col min="6405" max="6415" width="3.88671875" style="3" customWidth="1"/>
    <col min="6416" max="6416" width="1.44140625" style="3" customWidth="1"/>
    <col min="6417" max="6419" width="3.88671875" style="3" customWidth="1"/>
    <col min="6420" max="6420" width="2.44140625" style="3" customWidth="1"/>
    <col min="6421" max="6423" width="3.88671875" style="3" customWidth="1"/>
    <col min="6424" max="6424" width="2.6640625" style="3" customWidth="1"/>
    <col min="6425" max="6427" width="3.88671875" style="3" customWidth="1"/>
    <col min="6428" max="6428" width="2.6640625" style="3" customWidth="1"/>
    <col min="6429" max="6660" width="11.44140625" style="3"/>
    <col min="6661" max="6671" width="3.88671875" style="3" customWidth="1"/>
    <col min="6672" max="6672" width="1.44140625" style="3" customWidth="1"/>
    <col min="6673" max="6675" width="3.88671875" style="3" customWidth="1"/>
    <col min="6676" max="6676" width="2.44140625" style="3" customWidth="1"/>
    <col min="6677" max="6679" width="3.88671875" style="3" customWidth="1"/>
    <col min="6680" max="6680" width="2.6640625" style="3" customWidth="1"/>
    <col min="6681" max="6683" width="3.88671875" style="3" customWidth="1"/>
    <col min="6684" max="6684" width="2.6640625" style="3" customWidth="1"/>
    <col min="6685" max="6916" width="11.44140625" style="3"/>
    <col min="6917" max="6927" width="3.88671875" style="3" customWidth="1"/>
    <col min="6928" max="6928" width="1.44140625" style="3" customWidth="1"/>
    <col min="6929" max="6931" width="3.88671875" style="3" customWidth="1"/>
    <col min="6932" max="6932" width="2.44140625" style="3" customWidth="1"/>
    <col min="6933" max="6935" width="3.88671875" style="3" customWidth="1"/>
    <col min="6936" max="6936" width="2.6640625" style="3" customWidth="1"/>
    <col min="6937" max="6939" width="3.88671875" style="3" customWidth="1"/>
    <col min="6940" max="6940" width="2.6640625" style="3" customWidth="1"/>
    <col min="6941" max="7172" width="11.44140625" style="3"/>
    <col min="7173" max="7183" width="3.88671875" style="3" customWidth="1"/>
    <col min="7184" max="7184" width="1.44140625" style="3" customWidth="1"/>
    <col min="7185" max="7187" width="3.88671875" style="3" customWidth="1"/>
    <col min="7188" max="7188" width="2.44140625" style="3" customWidth="1"/>
    <col min="7189" max="7191" width="3.88671875" style="3" customWidth="1"/>
    <col min="7192" max="7192" width="2.6640625" style="3" customWidth="1"/>
    <col min="7193" max="7195" width="3.88671875" style="3" customWidth="1"/>
    <col min="7196" max="7196" width="2.6640625" style="3" customWidth="1"/>
    <col min="7197" max="7428" width="11.44140625" style="3"/>
    <col min="7429" max="7439" width="3.88671875" style="3" customWidth="1"/>
    <col min="7440" max="7440" width="1.44140625" style="3" customWidth="1"/>
    <col min="7441" max="7443" width="3.88671875" style="3" customWidth="1"/>
    <col min="7444" max="7444" width="2.44140625" style="3" customWidth="1"/>
    <col min="7445" max="7447" width="3.88671875" style="3" customWidth="1"/>
    <col min="7448" max="7448" width="2.6640625" style="3" customWidth="1"/>
    <col min="7449" max="7451" width="3.88671875" style="3" customWidth="1"/>
    <col min="7452" max="7452" width="2.6640625" style="3" customWidth="1"/>
    <col min="7453" max="7684" width="11.44140625" style="3"/>
    <col min="7685" max="7695" width="3.88671875" style="3" customWidth="1"/>
    <col min="7696" max="7696" width="1.44140625" style="3" customWidth="1"/>
    <col min="7697" max="7699" width="3.88671875" style="3" customWidth="1"/>
    <col min="7700" max="7700" width="2.44140625" style="3" customWidth="1"/>
    <col min="7701" max="7703" width="3.88671875" style="3" customWidth="1"/>
    <col min="7704" max="7704" width="2.6640625" style="3" customWidth="1"/>
    <col min="7705" max="7707" width="3.88671875" style="3" customWidth="1"/>
    <col min="7708" max="7708" width="2.6640625" style="3" customWidth="1"/>
    <col min="7709" max="7940" width="11.44140625" style="3"/>
    <col min="7941" max="7951" width="3.88671875" style="3" customWidth="1"/>
    <col min="7952" max="7952" width="1.44140625" style="3" customWidth="1"/>
    <col min="7953" max="7955" width="3.88671875" style="3" customWidth="1"/>
    <col min="7956" max="7956" width="2.44140625" style="3" customWidth="1"/>
    <col min="7957" max="7959" width="3.88671875" style="3" customWidth="1"/>
    <col min="7960" max="7960" width="2.6640625" style="3" customWidth="1"/>
    <col min="7961" max="7963" width="3.88671875" style="3" customWidth="1"/>
    <col min="7964" max="7964" width="2.6640625" style="3" customWidth="1"/>
    <col min="7965" max="8196" width="11.44140625" style="3"/>
    <col min="8197" max="8207" width="3.88671875" style="3" customWidth="1"/>
    <col min="8208" max="8208" width="1.44140625" style="3" customWidth="1"/>
    <col min="8209" max="8211" width="3.88671875" style="3" customWidth="1"/>
    <col min="8212" max="8212" width="2.44140625" style="3" customWidth="1"/>
    <col min="8213" max="8215" width="3.88671875" style="3" customWidth="1"/>
    <col min="8216" max="8216" width="2.6640625" style="3" customWidth="1"/>
    <col min="8217" max="8219" width="3.88671875" style="3" customWidth="1"/>
    <col min="8220" max="8220" width="2.6640625" style="3" customWidth="1"/>
    <col min="8221" max="8452" width="11.44140625" style="3"/>
    <col min="8453" max="8463" width="3.88671875" style="3" customWidth="1"/>
    <col min="8464" max="8464" width="1.44140625" style="3" customWidth="1"/>
    <col min="8465" max="8467" width="3.88671875" style="3" customWidth="1"/>
    <col min="8468" max="8468" width="2.44140625" style="3" customWidth="1"/>
    <col min="8469" max="8471" width="3.88671875" style="3" customWidth="1"/>
    <col min="8472" max="8472" width="2.6640625" style="3" customWidth="1"/>
    <col min="8473" max="8475" width="3.88671875" style="3" customWidth="1"/>
    <col min="8476" max="8476" width="2.6640625" style="3" customWidth="1"/>
    <col min="8477" max="8708" width="11.44140625" style="3"/>
    <col min="8709" max="8719" width="3.88671875" style="3" customWidth="1"/>
    <col min="8720" max="8720" width="1.44140625" style="3" customWidth="1"/>
    <col min="8721" max="8723" width="3.88671875" style="3" customWidth="1"/>
    <col min="8724" max="8724" width="2.44140625" style="3" customWidth="1"/>
    <col min="8725" max="8727" width="3.88671875" style="3" customWidth="1"/>
    <col min="8728" max="8728" width="2.6640625" style="3" customWidth="1"/>
    <col min="8729" max="8731" width="3.88671875" style="3" customWidth="1"/>
    <col min="8732" max="8732" width="2.6640625" style="3" customWidth="1"/>
    <col min="8733" max="8964" width="11.44140625" style="3"/>
    <col min="8965" max="8975" width="3.88671875" style="3" customWidth="1"/>
    <col min="8976" max="8976" width="1.44140625" style="3" customWidth="1"/>
    <col min="8977" max="8979" width="3.88671875" style="3" customWidth="1"/>
    <col min="8980" max="8980" width="2.44140625" style="3" customWidth="1"/>
    <col min="8981" max="8983" width="3.88671875" style="3" customWidth="1"/>
    <col min="8984" max="8984" width="2.6640625" style="3" customWidth="1"/>
    <col min="8985" max="8987" width="3.88671875" style="3" customWidth="1"/>
    <col min="8988" max="8988" width="2.6640625" style="3" customWidth="1"/>
    <col min="8989" max="9220" width="11.44140625" style="3"/>
    <col min="9221" max="9231" width="3.88671875" style="3" customWidth="1"/>
    <col min="9232" max="9232" width="1.44140625" style="3" customWidth="1"/>
    <col min="9233" max="9235" width="3.88671875" style="3" customWidth="1"/>
    <col min="9236" max="9236" width="2.44140625" style="3" customWidth="1"/>
    <col min="9237" max="9239" width="3.88671875" style="3" customWidth="1"/>
    <col min="9240" max="9240" width="2.6640625" style="3" customWidth="1"/>
    <col min="9241" max="9243" width="3.88671875" style="3" customWidth="1"/>
    <col min="9244" max="9244" width="2.6640625" style="3" customWidth="1"/>
    <col min="9245" max="9476" width="11.44140625" style="3"/>
    <col min="9477" max="9487" width="3.88671875" style="3" customWidth="1"/>
    <col min="9488" max="9488" width="1.44140625" style="3" customWidth="1"/>
    <col min="9489" max="9491" width="3.88671875" style="3" customWidth="1"/>
    <col min="9492" max="9492" width="2.44140625" style="3" customWidth="1"/>
    <col min="9493" max="9495" width="3.88671875" style="3" customWidth="1"/>
    <col min="9496" max="9496" width="2.6640625" style="3" customWidth="1"/>
    <col min="9497" max="9499" width="3.88671875" style="3" customWidth="1"/>
    <col min="9500" max="9500" width="2.6640625" style="3" customWidth="1"/>
    <col min="9501" max="9732" width="11.44140625" style="3"/>
    <col min="9733" max="9743" width="3.88671875" style="3" customWidth="1"/>
    <col min="9744" max="9744" width="1.44140625" style="3" customWidth="1"/>
    <col min="9745" max="9747" width="3.88671875" style="3" customWidth="1"/>
    <col min="9748" max="9748" width="2.44140625" style="3" customWidth="1"/>
    <col min="9749" max="9751" width="3.88671875" style="3" customWidth="1"/>
    <col min="9752" max="9752" width="2.6640625" style="3" customWidth="1"/>
    <col min="9753" max="9755" width="3.88671875" style="3" customWidth="1"/>
    <col min="9756" max="9756" width="2.6640625" style="3" customWidth="1"/>
    <col min="9757" max="9988" width="11.44140625" style="3"/>
    <col min="9989" max="9999" width="3.88671875" style="3" customWidth="1"/>
    <col min="10000" max="10000" width="1.44140625" style="3" customWidth="1"/>
    <col min="10001" max="10003" width="3.88671875" style="3" customWidth="1"/>
    <col min="10004" max="10004" width="2.44140625" style="3" customWidth="1"/>
    <col min="10005" max="10007" width="3.88671875" style="3" customWidth="1"/>
    <col min="10008" max="10008" width="2.6640625" style="3" customWidth="1"/>
    <col min="10009" max="10011" width="3.88671875" style="3" customWidth="1"/>
    <col min="10012" max="10012" width="2.6640625" style="3" customWidth="1"/>
    <col min="10013" max="10244" width="11.44140625" style="3"/>
    <col min="10245" max="10255" width="3.88671875" style="3" customWidth="1"/>
    <col min="10256" max="10256" width="1.44140625" style="3" customWidth="1"/>
    <col min="10257" max="10259" width="3.88671875" style="3" customWidth="1"/>
    <col min="10260" max="10260" width="2.44140625" style="3" customWidth="1"/>
    <col min="10261" max="10263" width="3.88671875" style="3" customWidth="1"/>
    <col min="10264" max="10264" width="2.6640625" style="3" customWidth="1"/>
    <col min="10265" max="10267" width="3.88671875" style="3" customWidth="1"/>
    <col min="10268" max="10268" width="2.6640625" style="3" customWidth="1"/>
    <col min="10269" max="10500" width="11.44140625" style="3"/>
    <col min="10501" max="10511" width="3.88671875" style="3" customWidth="1"/>
    <col min="10512" max="10512" width="1.44140625" style="3" customWidth="1"/>
    <col min="10513" max="10515" width="3.88671875" style="3" customWidth="1"/>
    <col min="10516" max="10516" width="2.44140625" style="3" customWidth="1"/>
    <col min="10517" max="10519" width="3.88671875" style="3" customWidth="1"/>
    <col min="10520" max="10520" width="2.6640625" style="3" customWidth="1"/>
    <col min="10521" max="10523" width="3.88671875" style="3" customWidth="1"/>
    <col min="10524" max="10524" width="2.6640625" style="3" customWidth="1"/>
    <col min="10525" max="10756" width="11.44140625" style="3"/>
    <col min="10757" max="10767" width="3.88671875" style="3" customWidth="1"/>
    <col min="10768" max="10768" width="1.44140625" style="3" customWidth="1"/>
    <col min="10769" max="10771" width="3.88671875" style="3" customWidth="1"/>
    <col min="10772" max="10772" width="2.44140625" style="3" customWidth="1"/>
    <col min="10773" max="10775" width="3.88671875" style="3" customWidth="1"/>
    <col min="10776" max="10776" width="2.6640625" style="3" customWidth="1"/>
    <col min="10777" max="10779" width="3.88671875" style="3" customWidth="1"/>
    <col min="10780" max="10780" width="2.6640625" style="3" customWidth="1"/>
    <col min="10781" max="11012" width="11.44140625" style="3"/>
    <col min="11013" max="11023" width="3.88671875" style="3" customWidth="1"/>
    <col min="11024" max="11024" width="1.44140625" style="3" customWidth="1"/>
    <col min="11025" max="11027" width="3.88671875" style="3" customWidth="1"/>
    <col min="11028" max="11028" width="2.44140625" style="3" customWidth="1"/>
    <col min="11029" max="11031" width="3.88671875" style="3" customWidth="1"/>
    <col min="11032" max="11032" width="2.6640625" style="3" customWidth="1"/>
    <col min="11033" max="11035" width="3.88671875" style="3" customWidth="1"/>
    <col min="11036" max="11036" width="2.6640625" style="3" customWidth="1"/>
    <col min="11037" max="11268" width="11.44140625" style="3"/>
    <col min="11269" max="11279" width="3.88671875" style="3" customWidth="1"/>
    <col min="11280" max="11280" width="1.44140625" style="3" customWidth="1"/>
    <col min="11281" max="11283" width="3.88671875" style="3" customWidth="1"/>
    <col min="11284" max="11284" width="2.44140625" style="3" customWidth="1"/>
    <col min="11285" max="11287" width="3.88671875" style="3" customWidth="1"/>
    <col min="11288" max="11288" width="2.6640625" style="3" customWidth="1"/>
    <col min="11289" max="11291" width="3.88671875" style="3" customWidth="1"/>
    <col min="11292" max="11292" width="2.6640625" style="3" customWidth="1"/>
    <col min="11293" max="11524" width="11.44140625" style="3"/>
    <col min="11525" max="11535" width="3.88671875" style="3" customWidth="1"/>
    <col min="11536" max="11536" width="1.44140625" style="3" customWidth="1"/>
    <col min="11537" max="11539" width="3.88671875" style="3" customWidth="1"/>
    <col min="11540" max="11540" width="2.44140625" style="3" customWidth="1"/>
    <col min="11541" max="11543" width="3.88671875" style="3" customWidth="1"/>
    <col min="11544" max="11544" width="2.6640625" style="3" customWidth="1"/>
    <col min="11545" max="11547" width="3.88671875" style="3" customWidth="1"/>
    <col min="11548" max="11548" width="2.6640625" style="3" customWidth="1"/>
    <col min="11549" max="11780" width="11.44140625" style="3"/>
    <col min="11781" max="11791" width="3.88671875" style="3" customWidth="1"/>
    <col min="11792" max="11792" width="1.44140625" style="3" customWidth="1"/>
    <col min="11793" max="11795" width="3.88671875" style="3" customWidth="1"/>
    <col min="11796" max="11796" width="2.44140625" style="3" customWidth="1"/>
    <col min="11797" max="11799" width="3.88671875" style="3" customWidth="1"/>
    <col min="11800" max="11800" width="2.6640625" style="3" customWidth="1"/>
    <col min="11801" max="11803" width="3.88671875" style="3" customWidth="1"/>
    <col min="11804" max="11804" width="2.6640625" style="3" customWidth="1"/>
    <col min="11805" max="12036" width="11.44140625" style="3"/>
    <col min="12037" max="12047" width="3.88671875" style="3" customWidth="1"/>
    <col min="12048" max="12048" width="1.44140625" style="3" customWidth="1"/>
    <col min="12049" max="12051" width="3.88671875" style="3" customWidth="1"/>
    <col min="12052" max="12052" width="2.44140625" style="3" customWidth="1"/>
    <col min="12053" max="12055" width="3.88671875" style="3" customWidth="1"/>
    <col min="12056" max="12056" width="2.6640625" style="3" customWidth="1"/>
    <col min="12057" max="12059" width="3.88671875" style="3" customWidth="1"/>
    <col min="12060" max="12060" width="2.6640625" style="3" customWidth="1"/>
    <col min="12061" max="12292" width="11.44140625" style="3"/>
    <col min="12293" max="12303" width="3.88671875" style="3" customWidth="1"/>
    <col min="12304" max="12304" width="1.44140625" style="3" customWidth="1"/>
    <col min="12305" max="12307" width="3.88671875" style="3" customWidth="1"/>
    <col min="12308" max="12308" width="2.44140625" style="3" customWidth="1"/>
    <col min="12309" max="12311" width="3.88671875" style="3" customWidth="1"/>
    <col min="12312" max="12312" width="2.6640625" style="3" customWidth="1"/>
    <col min="12313" max="12315" width="3.88671875" style="3" customWidth="1"/>
    <col min="12316" max="12316" width="2.6640625" style="3" customWidth="1"/>
    <col min="12317" max="12548" width="11.44140625" style="3"/>
    <col min="12549" max="12559" width="3.88671875" style="3" customWidth="1"/>
    <col min="12560" max="12560" width="1.44140625" style="3" customWidth="1"/>
    <col min="12561" max="12563" width="3.88671875" style="3" customWidth="1"/>
    <col min="12564" max="12564" width="2.44140625" style="3" customWidth="1"/>
    <col min="12565" max="12567" width="3.88671875" style="3" customWidth="1"/>
    <col min="12568" max="12568" width="2.6640625" style="3" customWidth="1"/>
    <col min="12569" max="12571" width="3.88671875" style="3" customWidth="1"/>
    <col min="12572" max="12572" width="2.6640625" style="3" customWidth="1"/>
    <col min="12573" max="12804" width="11.44140625" style="3"/>
    <col min="12805" max="12815" width="3.88671875" style="3" customWidth="1"/>
    <col min="12816" max="12816" width="1.44140625" style="3" customWidth="1"/>
    <col min="12817" max="12819" width="3.88671875" style="3" customWidth="1"/>
    <col min="12820" max="12820" width="2.44140625" style="3" customWidth="1"/>
    <col min="12821" max="12823" width="3.88671875" style="3" customWidth="1"/>
    <col min="12824" max="12824" width="2.6640625" style="3" customWidth="1"/>
    <col min="12825" max="12827" width="3.88671875" style="3" customWidth="1"/>
    <col min="12828" max="12828" width="2.6640625" style="3" customWidth="1"/>
    <col min="12829" max="13060" width="11.44140625" style="3"/>
    <col min="13061" max="13071" width="3.88671875" style="3" customWidth="1"/>
    <col min="13072" max="13072" width="1.44140625" style="3" customWidth="1"/>
    <col min="13073" max="13075" width="3.88671875" style="3" customWidth="1"/>
    <col min="13076" max="13076" width="2.44140625" style="3" customWidth="1"/>
    <col min="13077" max="13079" width="3.88671875" style="3" customWidth="1"/>
    <col min="13080" max="13080" width="2.6640625" style="3" customWidth="1"/>
    <col min="13081" max="13083" width="3.88671875" style="3" customWidth="1"/>
    <col min="13084" max="13084" width="2.6640625" style="3" customWidth="1"/>
    <col min="13085" max="13316" width="11.44140625" style="3"/>
    <col min="13317" max="13327" width="3.88671875" style="3" customWidth="1"/>
    <col min="13328" max="13328" width="1.44140625" style="3" customWidth="1"/>
    <col min="13329" max="13331" width="3.88671875" style="3" customWidth="1"/>
    <col min="13332" max="13332" width="2.44140625" style="3" customWidth="1"/>
    <col min="13333" max="13335" width="3.88671875" style="3" customWidth="1"/>
    <col min="13336" max="13336" width="2.6640625" style="3" customWidth="1"/>
    <col min="13337" max="13339" width="3.88671875" style="3" customWidth="1"/>
    <col min="13340" max="13340" width="2.6640625" style="3" customWidth="1"/>
    <col min="13341" max="13572" width="11.44140625" style="3"/>
    <col min="13573" max="13583" width="3.88671875" style="3" customWidth="1"/>
    <col min="13584" max="13584" width="1.44140625" style="3" customWidth="1"/>
    <col min="13585" max="13587" width="3.88671875" style="3" customWidth="1"/>
    <col min="13588" max="13588" width="2.44140625" style="3" customWidth="1"/>
    <col min="13589" max="13591" width="3.88671875" style="3" customWidth="1"/>
    <col min="13592" max="13592" width="2.6640625" style="3" customWidth="1"/>
    <col min="13593" max="13595" width="3.88671875" style="3" customWidth="1"/>
    <col min="13596" max="13596" width="2.6640625" style="3" customWidth="1"/>
    <col min="13597" max="13828" width="11.44140625" style="3"/>
    <col min="13829" max="13839" width="3.88671875" style="3" customWidth="1"/>
    <col min="13840" max="13840" width="1.44140625" style="3" customWidth="1"/>
    <col min="13841" max="13843" width="3.88671875" style="3" customWidth="1"/>
    <col min="13844" max="13844" width="2.44140625" style="3" customWidth="1"/>
    <col min="13845" max="13847" width="3.88671875" style="3" customWidth="1"/>
    <col min="13848" max="13848" width="2.6640625" style="3" customWidth="1"/>
    <col min="13849" max="13851" width="3.88671875" style="3" customWidth="1"/>
    <col min="13852" max="13852" width="2.6640625" style="3" customWidth="1"/>
    <col min="13853" max="14084" width="11.44140625" style="3"/>
    <col min="14085" max="14095" width="3.88671875" style="3" customWidth="1"/>
    <col min="14096" max="14096" width="1.44140625" style="3" customWidth="1"/>
    <col min="14097" max="14099" width="3.88671875" style="3" customWidth="1"/>
    <col min="14100" max="14100" width="2.44140625" style="3" customWidth="1"/>
    <col min="14101" max="14103" width="3.88671875" style="3" customWidth="1"/>
    <col min="14104" max="14104" width="2.6640625" style="3" customWidth="1"/>
    <col min="14105" max="14107" width="3.88671875" style="3" customWidth="1"/>
    <col min="14108" max="14108" width="2.6640625" style="3" customWidth="1"/>
    <col min="14109" max="14340" width="11.44140625" style="3"/>
    <col min="14341" max="14351" width="3.88671875" style="3" customWidth="1"/>
    <col min="14352" max="14352" width="1.44140625" style="3" customWidth="1"/>
    <col min="14353" max="14355" width="3.88671875" style="3" customWidth="1"/>
    <col min="14356" max="14356" width="2.44140625" style="3" customWidth="1"/>
    <col min="14357" max="14359" width="3.88671875" style="3" customWidth="1"/>
    <col min="14360" max="14360" width="2.6640625" style="3" customWidth="1"/>
    <col min="14361" max="14363" width="3.88671875" style="3" customWidth="1"/>
    <col min="14364" max="14364" width="2.6640625" style="3" customWidth="1"/>
    <col min="14365" max="14596" width="11.44140625" style="3"/>
    <col min="14597" max="14607" width="3.88671875" style="3" customWidth="1"/>
    <col min="14608" max="14608" width="1.44140625" style="3" customWidth="1"/>
    <col min="14609" max="14611" width="3.88671875" style="3" customWidth="1"/>
    <col min="14612" max="14612" width="2.44140625" style="3" customWidth="1"/>
    <col min="14613" max="14615" width="3.88671875" style="3" customWidth="1"/>
    <col min="14616" max="14616" width="2.6640625" style="3" customWidth="1"/>
    <col min="14617" max="14619" width="3.88671875" style="3" customWidth="1"/>
    <col min="14620" max="14620" width="2.6640625" style="3" customWidth="1"/>
    <col min="14621" max="14852" width="11.44140625" style="3"/>
    <col min="14853" max="14863" width="3.88671875" style="3" customWidth="1"/>
    <col min="14864" max="14864" width="1.44140625" style="3" customWidth="1"/>
    <col min="14865" max="14867" width="3.88671875" style="3" customWidth="1"/>
    <col min="14868" max="14868" width="2.44140625" style="3" customWidth="1"/>
    <col min="14869" max="14871" width="3.88671875" style="3" customWidth="1"/>
    <col min="14872" max="14872" width="2.6640625" style="3" customWidth="1"/>
    <col min="14873" max="14875" width="3.88671875" style="3" customWidth="1"/>
    <col min="14876" max="14876" width="2.6640625" style="3" customWidth="1"/>
    <col min="14877" max="15108" width="11.44140625" style="3"/>
    <col min="15109" max="15119" width="3.88671875" style="3" customWidth="1"/>
    <col min="15120" max="15120" width="1.44140625" style="3" customWidth="1"/>
    <col min="15121" max="15123" width="3.88671875" style="3" customWidth="1"/>
    <col min="15124" max="15124" width="2.44140625" style="3" customWidth="1"/>
    <col min="15125" max="15127" width="3.88671875" style="3" customWidth="1"/>
    <col min="15128" max="15128" width="2.6640625" style="3" customWidth="1"/>
    <col min="15129" max="15131" width="3.88671875" style="3" customWidth="1"/>
    <col min="15132" max="15132" width="2.6640625" style="3" customWidth="1"/>
    <col min="15133" max="15364" width="11.44140625" style="3"/>
    <col min="15365" max="15375" width="3.88671875" style="3" customWidth="1"/>
    <col min="15376" max="15376" width="1.44140625" style="3" customWidth="1"/>
    <col min="15377" max="15379" width="3.88671875" style="3" customWidth="1"/>
    <col min="15380" max="15380" width="2.44140625" style="3" customWidth="1"/>
    <col min="15381" max="15383" width="3.88671875" style="3" customWidth="1"/>
    <col min="15384" max="15384" width="2.6640625" style="3" customWidth="1"/>
    <col min="15385" max="15387" width="3.88671875" style="3" customWidth="1"/>
    <col min="15388" max="15388" width="2.6640625" style="3" customWidth="1"/>
    <col min="15389" max="15620" width="11.44140625" style="3"/>
    <col min="15621" max="15631" width="3.88671875" style="3" customWidth="1"/>
    <col min="15632" max="15632" width="1.44140625" style="3" customWidth="1"/>
    <col min="15633" max="15635" width="3.88671875" style="3" customWidth="1"/>
    <col min="15636" max="15636" width="2.44140625" style="3" customWidth="1"/>
    <col min="15637" max="15639" width="3.88671875" style="3" customWidth="1"/>
    <col min="15640" max="15640" width="2.6640625" style="3" customWidth="1"/>
    <col min="15641" max="15643" width="3.88671875" style="3" customWidth="1"/>
    <col min="15644" max="15644" width="2.6640625" style="3" customWidth="1"/>
    <col min="15645" max="15876" width="11.44140625" style="3"/>
    <col min="15877" max="15887" width="3.88671875" style="3" customWidth="1"/>
    <col min="15888" max="15888" width="1.44140625" style="3" customWidth="1"/>
    <col min="15889" max="15891" width="3.88671875" style="3" customWidth="1"/>
    <col min="15892" max="15892" width="2.44140625" style="3" customWidth="1"/>
    <col min="15893" max="15895" width="3.88671875" style="3" customWidth="1"/>
    <col min="15896" max="15896" width="2.6640625" style="3" customWidth="1"/>
    <col min="15897" max="15899" width="3.88671875" style="3" customWidth="1"/>
    <col min="15900" max="15900" width="2.6640625" style="3" customWidth="1"/>
    <col min="15901" max="16132" width="11.44140625" style="3"/>
    <col min="16133" max="16143" width="3.88671875" style="3" customWidth="1"/>
    <col min="16144" max="16144" width="1.44140625" style="3" customWidth="1"/>
    <col min="16145" max="16147" width="3.88671875" style="3" customWidth="1"/>
    <col min="16148" max="16148" width="2.44140625" style="3" customWidth="1"/>
    <col min="16149" max="16151" width="3.88671875" style="3" customWidth="1"/>
    <col min="16152" max="16152" width="2.6640625" style="3" customWidth="1"/>
    <col min="16153" max="16155" width="3.88671875" style="3" customWidth="1"/>
    <col min="16156" max="16156" width="2.6640625" style="3" customWidth="1"/>
    <col min="16157" max="16384" width="11.44140625" style="3"/>
  </cols>
  <sheetData>
    <row r="1" spans="1:31" ht="15" thickBot="1"/>
    <row r="2" spans="1:31" ht="15" customHeight="1" thickBot="1">
      <c r="C2" s="261" t="s">
        <v>50</v>
      </c>
      <c r="D2" s="262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4"/>
      <c r="P2" s="100"/>
      <c r="Q2" s="100"/>
      <c r="R2" s="100"/>
      <c r="S2" s="100"/>
      <c r="T2" s="100"/>
      <c r="U2" s="269" t="s">
        <v>51</v>
      </c>
      <c r="V2" s="269"/>
      <c r="W2" s="269"/>
      <c r="X2" s="269"/>
      <c r="Y2" s="269"/>
      <c r="Z2" s="269"/>
      <c r="AA2" s="269"/>
      <c r="AB2" s="101"/>
      <c r="AE2" s="168" t="s">
        <v>52</v>
      </c>
    </row>
    <row r="3" spans="1:31" ht="17.25" customHeight="1" thickBot="1">
      <c r="A3" s="229" t="s">
        <v>53</v>
      </c>
      <c r="B3" s="236">
        <v>3</v>
      </c>
      <c r="C3" s="265"/>
      <c r="D3" s="266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8"/>
      <c r="P3" s="104"/>
      <c r="Q3" s="103"/>
      <c r="R3" s="103"/>
      <c r="S3" s="103"/>
      <c r="T3" s="104"/>
      <c r="U3" s="270"/>
      <c r="V3" s="270"/>
      <c r="W3" s="270"/>
      <c r="X3" s="270"/>
      <c r="Y3" s="270"/>
      <c r="Z3" s="270"/>
      <c r="AA3" s="270"/>
      <c r="AB3" s="105"/>
      <c r="AE3" s="168"/>
    </row>
    <row r="4" spans="1:31" ht="10.5" customHeight="1">
      <c r="B4" s="136"/>
      <c r="C4" s="109"/>
      <c r="D4" s="108"/>
      <c r="E4" s="110"/>
      <c r="F4" s="110"/>
      <c r="G4" s="108"/>
      <c r="H4" s="111"/>
      <c r="I4" s="111"/>
      <c r="J4" s="111"/>
      <c r="K4" s="111"/>
      <c r="L4" s="111"/>
      <c r="M4" s="111"/>
      <c r="N4" s="111"/>
      <c r="O4" s="112"/>
      <c r="P4" s="104"/>
      <c r="Q4" s="103"/>
      <c r="R4" s="103"/>
      <c r="S4" s="103"/>
      <c r="T4" s="104"/>
      <c r="U4" s="270"/>
      <c r="V4" s="270"/>
      <c r="W4" s="270"/>
      <c r="X4" s="270"/>
      <c r="Y4" s="270"/>
      <c r="Z4" s="270"/>
      <c r="AA4" s="270"/>
      <c r="AB4" s="106"/>
      <c r="AE4" s="168" t="s">
        <v>54</v>
      </c>
    </row>
    <row r="5" spans="1:31" ht="16.5" customHeight="1">
      <c r="B5" s="136"/>
      <c r="C5" s="113"/>
      <c r="D5" s="110"/>
      <c r="E5" s="110"/>
      <c r="F5" s="110"/>
      <c r="G5" s="110"/>
      <c r="H5" s="111"/>
      <c r="I5" s="111"/>
      <c r="J5" s="111"/>
      <c r="K5" s="111"/>
      <c r="L5" s="111"/>
      <c r="M5" s="111"/>
      <c r="N5" s="111"/>
      <c r="O5" s="112"/>
      <c r="P5" s="104"/>
      <c r="Q5" s="103"/>
      <c r="R5" s="103"/>
      <c r="S5" s="103"/>
      <c r="T5" s="104"/>
      <c r="U5" s="270" t="s">
        <v>55</v>
      </c>
      <c r="V5" s="270"/>
      <c r="W5" s="270"/>
      <c r="X5" s="271" t="s">
        <v>56</v>
      </c>
      <c r="Y5" s="271"/>
      <c r="Z5" s="271"/>
      <c r="AA5" s="271"/>
      <c r="AB5" s="106"/>
      <c r="AE5" s="168" t="s">
        <v>1</v>
      </c>
    </row>
    <row r="6" spans="1:31" ht="24" customHeight="1">
      <c r="B6" s="136"/>
      <c r="C6" s="114"/>
      <c r="D6" s="111"/>
      <c r="E6" s="111"/>
      <c r="F6" s="111"/>
      <c r="G6" s="111"/>
      <c r="H6" s="134"/>
      <c r="I6" s="133" t="s">
        <v>53</v>
      </c>
      <c r="J6" s="234">
        <f>B3</f>
        <v>3</v>
      </c>
      <c r="K6" s="111"/>
      <c r="L6" s="111"/>
      <c r="M6" s="111"/>
      <c r="N6" s="111"/>
      <c r="O6" s="112"/>
      <c r="P6" s="237"/>
      <c r="Q6" s="272" t="s">
        <v>57</v>
      </c>
      <c r="R6" s="272"/>
      <c r="S6" s="272"/>
      <c r="T6" s="272"/>
      <c r="U6" s="273">
        <f>VLOOKUP($B$3,'BASE DE DATOS'!$A$5:$AH$1718,16,0)</f>
        <v>0</v>
      </c>
      <c r="V6" s="274"/>
      <c r="W6" s="275"/>
      <c r="X6" s="276" t="str">
        <f ca="1">IF((U6+365)&gt;TODAY(),"APTO","SIN CAPACITACIÓN")</f>
        <v>SIN CAPACITACIÓN</v>
      </c>
      <c r="Y6" s="276"/>
      <c r="Z6" s="276"/>
      <c r="AA6" s="276"/>
      <c r="AB6" s="107"/>
      <c r="AE6" s="168" t="s">
        <v>58</v>
      </c>
    </row>
    <row r="7" spans="1:31" ht="24.75" customHeight="1">
      <c r="B7" s="136"/>
      <c r="C7" s="114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P7" s="237"/>
      <c r="Q7" s="272" t="s">
        <v>59</v>
      </c>
      <c r="R7" s="272"/>
      <c r="S7" s="272"/>
      <c r="T7" s="272"/>
      <c r="U7" s="273">
        <f>VLOOKUP($B$3,'BASE DE DATOS'!$A$5:$AH$1718,17,0)</f>
        <v>0</v>
      </c>
      <c r="V7" s="274"/>
      <c r="W7" s="275"/>
      <c r="X7" s="320" t="str">
        <f ca="1">IF((U7+365)&gt;TODAY(),"APTO","SIN CAPACITACIÓN")</f>
        <v>SIN CAPACITACIÓN</v>
      </c>
      <c r="Y7" s="321"/>
      <c r="Z7" s="321"/>
      <c r="AA7" s="322"/>
      <c r="AB7" s="107"/>
      <c r="AE7" s="168" t="s">
        <v>60</v>
      </c>
    </row>
    <row r="8" spans="1:31" ht="24.75" customHeight="1">
      <c r="B8" s="136"/>
      <c r="C8" s="115" t="s">
        <v>61</v>
      </c>
      <c r="D8" s="235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2"/>
      <c r="P8" s="237"/>
      <c r="Q8" s="272" t="s">
        <v>62</v>
      </c>
      <c r="R8" s="272"/>
      <c r="S8" s="272"/>
      <c r="T8" s="272"/>
      <c r="U8" s="273">
        <f>VLOOKUP($B$3,'BASE DE DATOS'!$A$5:$AH$1718,18,0)</f>
        <v>0</v>
      </c>
      <c r="V8" s="274"/>
      <c r="W8" s="275"/>
      <c r="X8" s="320" t="str">
        <f t="shared" ref="X8:X23" ca="1" si="0">IF((U8+365)&gt;TODAY(),"APTO","SIN CAPACITACIÓN")</f>
        <v>SIN CAPACITACIÓN</v>
      </c>
      <c r="Y8" s="321"/>
      <c r="Z8" s="321"/>
      <c r="AA8" s="322"/>
      <c r="AB8" s="107"/>
      <c r="AE8" s="3">
        <v>2</v>
      </c>
    </row>
    <row r="9" spans="1:31" ht="15" customHeight="1">
      <c r="B9" s="136"/>
      <c r="C9" s="277" t="s">
        <v>63</v>
      </c>
      <c r="D9" s="278"/>
      <c r="E9" s="278"/>
      <c r="F9" s="279"/>
      <c r="G9" s="280">
        <f>VLOOKUP($B$3,'BASE DE DATOS'!$A$5:$P$1718,2,0)</f>
        <v>0</v>
      </c>
      <c r="H9" s="281"/>
      <c r="I9" s="281"/>
      <c r="J9" s="281"/>
      <c r="K9" s="281"/>
      <c r="L9" s="281"/>
      <c r="M9" s="281"/>
      <c r="N9" s="282"/>
      <c r="O9" s="118"/>
      <c r="P9" s="237"/>
      <c r="Q9" s="272" t="s">
        <v>64</v>
      </c>
      <c r="R9" s="272"/>
      <c r="S9" s="272"/>
      <c r="T9" s="272"/>
      <c r="U9" s="273">
        <f>VLOOKUP($B$3,'BASE DE DATOS'!$A$5:$AH$1718,19,0)</f>
        <v>0</v>
      </c>
      <c r="V9" s="274"/>
      <c r="W9" s="275"/>
      <c r="X9" s="320" t="str">
        <f t="shared" ca="1" si="0"/>
        <v>SIN CAPACITACIÓN</v>
      </c>
      <c r="Y9" s="321"/>
      <c r="Z9" s="321"/>
      <c r="AA9" s="322"/>
      <c r="AB9" s="107"/>
    </row>
    <row r="10" spans="1:31" ht="24" customHeight="1">
      <c r="B10" s="136"/>
      <c r="C10" s="277"/>
      <c r="D10" s="278"/>
      <c r="E10" s="278"/>
      <c r="F10" s="279"/>
      <c r="G10" s="283"/>
      <c r="H10" s="284"/>
      <c r="I10" s="284"/>
      <c r="J10" s="284"/>
      <c r="K10" s="284"/>
      <c r="L10" s="284"/>
      <c r="M10" s="284"/>
      <c r="N10" s="285"/>
      <c r="O10" s="118"/>
      <c r="P10" s="237"/>
      <c r="Q10" s="272" t="s">
        <v>65</v>
      </c>
      <c r="R10" s="272"/>
      <c r="S10" s="272"/>
      <c r="T10" s="272"/>
      <c r="U10" s="273">
        <f>VLOOKUP($B$3,'BASE DE DATOS'!$A$5:$AH$1718,20,0)</f>
        <v>0</v>
      </c>
      <c r="V10" s="274"/>
      <c r="W10" s="275"/>
      <c r="X10" s="276" t="str">
        <f t="shared" ca="1" si="0"/>
        <v>SIN CAPACITACIÓN</v>
      </c>
      <c r="Y10" s="276"/>
      <c r="Z10" s="276"/>
      <c r="AA10" s="276"/>
      <c r="AB10" s="107"/>
    </row>
    <row r="11" spans="1:31" ht="15.75" customHeight="1">
      <c r="B11" s="136"/>
      <c r="C11" s="277" t="s">
        <v>66</v>
      </c>
      <c r="D11" s="278"/>
      <c r="E11" s="278"/>
      <c r="F11" s="279"/>
      <c r="G11" s="280">
        <f>VLOOKUP($B$3,'BASE DE DATOS'!$A$5:$P$1718,3,0)</f>
        <v>0</v>
      </c>
      <c r="H11" s="281"/>
      <c r="I11" s="281"/>
      <c r="J11" s="281"/>
      <c r="K11" s="281"/>
      <c r="L11" s="281"/>
      <c r="M11" s="281"/>
      <c r="N11" s="282"/>
      <c r="O11" s="118"/>
      <c r="P11" s="237"/>
      <c r="Q11" s="272" t="s">
        <v>67</v>
      </c>
      <c r="R11" s="272"/>
      <c r="S11" s="272"/>
      <c r="T11" s="272"/>
      <c r="U11" s="273">
        <f>VLOOKUP($B$3,'BASE DE DATOS'!$A$5:$AH$1718,21,0)</f>
        <v>0</v>
      </c>
      <c r="V11" s="274"/>
      <c r="W11" s="275"/>
      <c r="X11" s="276" t="str">
        <f t="shared" ca="1" si="0"/>
        <v>SIN CAPACITACIÓN</v>
      </c>
      <c r="Y11" s="276"/>
      <c r="Z11" s="276"/>
      <c r="AA11" s="276"/>
      <c r="AB11" s="107"/>
    </row>
    <row r="12" spans="1:31" ht="15.75" customHeight="1">
      <c r="B12" s="136"/>
      <c r="C12" s="277"/>
      <c r="D12" s="278"/>
      <c r="E12" s="278"/>
      <c r="F12" s="279"/>
      <c r="G12" s="283"/>
      <c r="H12" s="284"/>
      <c r="I12" s="284"/>
      <c r="J12" s="284"/>
      <c r="K12" s="284"/>
      <c r="L12" s="284"/>
      <c r="M12" s="284"/>
      <c r="N12" s="285"/>
      <c r="O12" s="118"/>
      <c r="P12" s="237"/>
      <c r="Q12" s="272" t="s">
        <v>68</v>
      </c>
      <c r="R12" s="272"/>
      <c r="S12" s="272"/>
      <c r="T12" s="272"/>
      <c r="U12" s="273">
        <f>VLOOKUP($B$3,'BASE DE DATOS'!$A$5:$AH$1718,22,0)</f>
        <v>0</v>
      </c>
      <c r="V12" s="274"/>
      <c r="W12" s="275"/>
      <c r="X12" s="276" t="str">
        <f t="shared" ca="1" si="0"/>
        <v>SIN CAPACITACIÓN</v>
      </c>
      <c r="Y12" s="276"/>
      <c r="Z12" s="276"/>
      <c r="AA12" s="276"/>
      <c r="AB12" s="107"/>
    </row>
    <row r="13" spans="1:31" ht="15.75" customHeight="1">
      <c r="B13" s="136"/>
      <c r="C13" s="247" t="s">
        <v>69</v>
      </c>
      <c r="D13" s="248"/>
      <c r="E13" s="116"/>
      <c r="F13" s="117"/>
      <c r="G13" s="286">
        <f>VLOOKUP($B$3,'BASE DE DATOS'!$A$5:$P$1718,5,0)</f>
        <v>0</v>
      </c>
      <c r="H13" s="287"/>
      <c r="I13" s="287"/>
      <c r="J13" s="287"/>
      <c r="K13" s="287"/>
      <c r="L13" s="287"/>
      <c r="M13" s="287"/>
      <c r="N13" s="288"/>
      <c r="O13" s="118"/>
      <c r="P13" s="237"/>
      <c r="Q13" s="272" t="s">
        <v>70</v>
      </c>
      <c r="R13" s="272"/>
      <c r="S13" s="272"/>
      <c r="T13" s="272"/>
      <c r="U13" s="273">
        <f>VLOOKUP($B$3,'BASE DE DATOS'!$A$5:$AH$1718,23,0)</f>
        <v>0</v>
      </c>
      <c r="V13" s="274"/>
      <c r="W13" s="275"/>
      <c r="X13" s="276" t="str">
        <f t="shared" ca="1" si="0"/>
        <v>SIN CAPACITACIÓN</v>
      </c>
      <c r="Y13" s="276"/>
      <c r="Z13" s="276"/>
      <c r="AA13" s="276"/>
      <c r="AB13" s="107"/>
    </row>
    <row r="14" spans="1:31" ht="24.75" customHeight="1">
      <c r="B14" s="136"/>
      <c r="C14" s="247" t="s">
        <v>71</v>
      </c>
      <c r="D14" s="248"/>
      <c r="E14" s="116"/>
      <c r="F14" s="117"/>
      <c r="G14" s="286">
        <f>VLOOKUP($B$3,'BASE DE DATOS'!$A$5:$P$1718,6,0)</f>
        <v>0</v>
      </c>
      <c r="H14" s="287"/>
      <c r="I14" s="287"/>
      <c r="J14" s="287"/>
      <c r="K14" s="287"/>
      <c r="L14" s="287"/>
      <c r="M14" s="287"/>
      <c r="N14" s="288"/>
      <c r="O14" s="118"/>
      <c r="P14" s="237"/>
      <c r="Q14" s="272" t="s">
        <v>72</v>
      </c>
      <c r="R14" s="272"/>
      <c r="S14" s="272"/>
      <c r="T14" s="272"/>
      <c r="U14" s="273">
        <f>VLOOKUP($B$3,'BASE DE DATOS'!$A$5:$AH$1718,24,0)</f>
        <v>0</v>
      </c>
      <c r="V14" s="274"/>
      <c r="W14" s="275"/>
      <c r="X14" s="276" t="str">
        <f t="shared" ca="1" si="0"/>
        <v>SIN CAPACITACIÓN</v>
      </c>
      <c r="Y14" s="276"/>
      <c r="Z14" s="276"/>
      <c r="AA14" s="276"/>
      <c r="AB14" s="107"/>
    </row>
    <row r="15" spans="1:31" ht="23.25" customHeight="1">
      <c r="B15" s="136"/>
      <c r="C15" s="240" t="s">
        <v>73</v>
      </c>
      <c r="D15" s="241"/>
      <c r="E15" s="116"/>
      <c r="F15" s="117"/>
      <c r="G15" s="104"/>
      <c r="H15" s="104"/>
      <c r="I15" s="104"/>
      <c r="J15" s="104"/>
      <c r="K15" s="104"/>
      <c r="L15" s="104"/>
      <c r="M15" s="104"/>
      <c r="N15" s="104"/>
      <c r="O15" s="118"/>
      <c r="P15" s="237"/>
      <c r="Q15" s="272" t="s">
        <v>32</v>
      </c>
      <c r="R15" s="272"/>
      <c r="S15" s="272"/>
      <c r="T15" s="272"/>
      <c r="U15" s="273">
        <f>VLOOKUP($B$3,'BASE DE DATOS'!$A$5:$AH$1718,25,0)</f>
        <v>0</v>
      </c>
      <c r="V15" s="274"/>
      <c r="W15" s="275"/>
      <c r="X15" s="276" t="str">
        <f t="shared" ca="1" si="0"/>
        <v>SIN CAPACITACIÓN</v>
      </c>
      <c r="Y15" s="276"/>
      <c r="Z15" s="276"/>
      <c r="AA15" s="276"/>
      <c r="AB15" s="107"/>
    </row>
    <row r="16" spans="1:31" ht="26.25" customHeight="1">
      <c r="B16" s="136"/>
      <c r="C16" s="102"/>
      <c r="D16" s="104"/>
      <c r="E16" s="290">
        <f>VLOOKUP(B3,'BASE DE DATOS'!$A$5:$AL$1718,8,0)</f>
        <v>0</v>
      </c>
      <c r="F16" s="291"/>
      <c r="G16" s="291"/>
      <c r="H16" s="291"/>
      <c r="I16" s="291"/>
      <c r="J16" s="292"/>
      <c r="K16" s="293">
        <f>VLOOKUP(B3,'BASE DE DATOS'!$A$5:$AL$1718,9,0)</f>
        <v>0</v>
      </c>
      <c r="L16" s="294"/>
      <c r="M16" s="294"/>
      <c r="N16" s="295"/>
      <c r="O16" s="118"/>
      <c r="P16" s="237"/>
      <c r="Q16" s="272" t="s">
        <v>74</v>
      </c>
      <c r="R16" s="272"/>
      <c r="S16" s="272"/>
      <c r="T16" s="272"/>
      <c r="U16" s="273">
        <f>VLOOKUP($B$3,'BASE DE DATOS'!$A$5:$AH$1718,26,0)</f>
        <v>0</v>
      </c>
      <c r="V16" s="274"/>
      <c r="W16" s="275"/>
      <c r="X16" s="323" t="str">
        <f t="shared" ca="1" si="0"/>
        <v>SIN CAPACITACIÓN</v>
      </c>
      <c r="Y16" s="324"/>
      <c r="Z16" s="324"/>
      <c r="AA16" s="325"/>
      <c r="AB16" s="107"/>
    </row>
    <row r="17" spans="1:32" ht="25.5" customHeight="1">
      <c r="B17" s="136"/>
      <c r="C17" s="289" t="s">
        <v>75</v>
      </c>
      <c r="D17" s="270"/>
      <c r="E17" s="270"/>
      <c r="F17" s="270"/>
      <c r="G17" s="270"/>
      <c r="H17" s="270"/>
      <c r="I17" s="104"/>
      <c r="J17" s="104"/>
      <c r="K17" s="104"/>
      <c r="L17" s="104"/>
      <c r="M17" s="104"/>
      <c r="N17" s="104"/>
      <c r="O17" s="118"/>
      <c r="P17" s="237"/>
      <c r="Q17" s="272" t="s">
        <v>34</v>
      </c>
      <c r="R17" s="272"/>
      <c r="S17" s="272"/>
      <c r="T17" s="272"/>
      <c r="U17" s="273">
        <f>VLOOKUP($B$3,'BASE DE DATOS'!$A$5:$AH$1718,27,0)</f>
        <v>0</v>
      </c>
      <c r="V17" s="274"/>
      <c r="W17" s="275"/>
      <c r="X17" s="323" t="str">
        <f ca="1">IF((U17+365)&gt;TODAY(),"APTO","SIN CAPACITACIÓN")</f>
        <v>SIN CAPACITACIÓN</v>
      </c>
      <c r="Y17" s="324"/>
      <c r="Z17" s="324"/>
      <c r="AA17" s="325"/>
      <c r="AB17" s="107"/>
      <c r="AF17" s="3">
        <v>1</v>
      </c>
    </row>
    <row r="18" spans="1:32" ht="15.75" customHeight="1">
      <c r="B18" s="136"/>
      <c r="C18" s="289"/>
      <c r="D18" s="270"/>
      <c r="E18" s="270"/>
      <c r="F18" s="270"/>
      <c r="G18" s="270"/>
      <c r="H18" s="270"/>
      <c r="I18" s="135"/>
      <c r="J18" s="140"/>
      <c r="K18" s="140"/>
      <c r="L18" s="140"/>
      <c r="M18" s="140"/>
      <c r="N18" s="104"/>
      <c r="O18" s="118"/>
      <c r="P18" s="237"/>
      <c r="Q18" s="272" t="s">
        <v>35</v>
      </c>
      <c r="R18" s="272"/>
      <c r="S18" s="272"/>
      <c r="T18" s="272"/>
      <c r="U18" s="273">
        <f>VLOOKUP($B$3,'BASE DE DATOS'!$A$5:$AH$1718,28,0)</f>
        <v>0</v>
      </c>
      <c r="V18" s="274"/>
      <c r="W18" s="275"/>
      <c r="X18" s="323" t="str">
        <f ca="1">IF((U18+365)&gt;TODAY(),"APTO","SIN CAPACITACIÓN")</f>
        <v>SIN CAPACITACIÓN</v>
      </c>
      <c r="Y18" s="324"/>
      <c r="Z18" s="324"/>
      <c r="AA18" s="325"/>
      <c r="AB18" s="107"/>
    </row>
    <row r="19" spans="1:32" ht="24.75" customHeight="1">
      <c r="B19" s="136"/>
      <c r="C19" s="102"/>
      <c r="D19" s="104"/>
      <c r="E19" s="297"/>
      <c r="F19" s="297"/>
      <c r="G19" s="297"/>
      <c r="H19" s="297"/>
      <c r="I19" s="297"/>
      <c r="J19" s="104"/>
      <c r="K19" s="104"/>
      <c r="L19" s="104"/>
      <c r="M19" s="104"/>
      <c r="N19" s="104"/>
      <c r="O19" s="118"/>
      <c r="P19" s="237"/>
      <c r="Q19" s="272" t="s">
        <v>36</v>
      </c>
      <c r="R19" s="272"/>
      <c r="S19" s="272"/>
      <c r="T19" s="272"/>
      <c r="U19" s="273">
        <f>VLOOKUP($B$3,'BASE DE DATOS'!$A$5:$AH$1718,29,0)</f>
        <v>0</v>
      </c>
      <c r="V19" s="274"/>
      <c r="W19" s="275"/>
      <c r="X19" s="276" t="str">
        <f t="shared" ca="1" si="0"/>
        <v>SIN CAPACITACIÓN</v>
      </c>
      <c r="Y19" s="276"/>
      <c r="Z19" s="276"/>
      <c r="AA19" s="276"/>
      <c r="AB19" s="107"/>
    </row>
    <row r="20" spans="1:32" ht="24.75" customHeight="1">
      <c r="B20" s="136"/>
      <c r="C20" s="102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18"/>
      <c r="P20" s="237"/>
      <c r="Q20" s="272" t="s">
        <v>77</v>
      </c>
      <c r="R20" s="272"/>
      <c r="S20" s="272"/>
      <c r="T20" s="272"/>
      <c r="U20" s="273">
        <f>VLOOKUP($B$3,'BASE DE DATOS'!$A$5:$AH$1718,30,0)</f>
        <v>0</v>
      </c>
      <c r="V20" s="274"/>
      <c r="W20" s="275"/>
      <c r="X20" s="276" t="str">
        <f t="shared" ca="1" si="0"/>
        <v>SIN CAPACITACIÓN</v>
      </c>
      <c r="Y20" s="276"/>
      <c r="Z20" s="276"/>
      <c r="AA20" s="276"/>
      <c r="AB20" s="107"/>
    </row>
    <row r="21" spans="1:32" ht="24.75" customHeight="1">
      <c r="B21" s="136"/>
      <c r="C21" s="137"/>
      <c r="D21" s="138"/>
      <c r="E21" s="138"/>
      <c r="F21" s="138"/>
      <c r="G21" s="139"/>
      <c r="H21" s="139"/>
      <c r="I21" s="139"/>
      <c r="J21" s="139"/>
      <c r="K21" s="135"/>
      <c r="L21" s="135"/>
      <c r="M21" s="135"/>
      <c r="N21" s="104"/>
      <c r="O21" s="119"/>
      <c r="P21" s="237"/>
      <c r="Q21" s="272" t="s">
        <v>85</v>
      </c>
      <c r="R21" s="272"/>
      <c r="S21" s="272"/>
      <c r="T21" s="272"/>
      <c r="U21" s="273">
        <f>VLOOKUP($B$3,'BASE DE DATOS'!$A$5:$AH$1718,31,0)</f>
        <v>0</v>
      </c>
      <c r="V21" s="274"/>
      <c r="W21" s="275"/>
      <c r="X21" s="276" t="str">
        <f t="shared" ca="1" si="0"/>
        <v>SIN CAPACITACIÓN</v>
      </c>
      <c r="Y21" s="276"/>
      <c r="Z21" s="276"/>
      <c r="AA21" s="276"/>
      <c r="AB21" s="107"/>
    </row>
    <row r="22" spans="1:32" ht="24" customHeight="1">
      <c r="B22" s="136"/>
      <c r="C22" s="137"/>
      <c r="D22" s="138"/>
      <c r="E22" s="296" t="s">
        <v>86</v>
      </c>
      <c r="F22" s="296"/>
      <c r="G22" s="296"/>
      <c r="H22" s="296"/>
      <c r="I22" s="296"/>
      <c r="J22" s="296"/>
      <c r="K22" s="296"/>
      <c r="L22" s="296"/>
      <c r="M22" s="296"/>
      <c r="N22" s="296"/>
      <c r="O22" s="119"/>
      <c r="P22" s="237"/>
      <c r="Q22" s="272" t="s">
        <v>40</v>
      </c>
      <c r="R22" s="272"/>
      <c r="S22" s="272"/>
      <c r="T22" s="272"/>
      <c r="U22" s="273">
        <f>VLOOKUP($B$3,'BASE DE DATOS'!$A$5:$AH$1718,32,0)</f>
        <v>0</v>
      </c>
      <c r="V22" s="274"/>
      <c r="W22" s="275"/>
      <c r="X22" s="276" t="str">
        <f t="shared" ca="1" si="0"/>
        <v>SIN CAPACITACIÓN</v>
      </c>
      <c r="Y22" s="276"/>
      <c r="Z22" s="276"/>
      <c r="AA22" s="276"/>
      <c r="AB22" s="107"/>
    </row>
    <row r="23" spans="1:32" ht="24.75" customHeight="1">
      <c r="B23" s="136"/>
      <c r="C23" s="309" t="s">
        <v>80</v>
      </c>
      <c r="D23" s="310"/>
      <c r="E23" s="310"/>
      <c r="F23" s="311"/>
      <c r="G23" s="326">
        <f>VLOOKUP(B3,'BASE DE DATOS'!$A$5:$P$1718,13,0)</f>
        <v>0</v>
      </c>
      <c r="H23" s="327"/>
      <c r="I23" s="328"/>
      <c r="J23" s="315" t="s">
        <v>81</v>
      </c>
      <c r="K23" s="316"/>
      <c r="L23" s="329">
        <f>G23+365</f>
        <v>365</v>
      </c>
      <c r="M23" s="330"/>
      <c r="N23" s="331"/>
      <c r="O23" s="120"/>
      <c r="P23" s="104"/>
      <c r="Q23" s="272" t="s">
        <v>82</v>
      </c>
      <c r="R23" s="272"/>
      <c r="S23" s="272"/>
      <c r="T23" s="272"/>
      <c r="U23" s="273">
        <f>VLOOKUP($B$3,'BASE DE DATOS'!$A$5:$AH$1718,33,0)</f>
        <v>0</v>
      </c>
      <c r="V23" s="274"/>
      <c r="W23" s="275"/>
      <c r="X23" s="276" t="str">
        <f t="shared" ca="1" si="0"/>
        <v>SIN CAPACITACIÓN</v>
      </c>
      <c r="Y23" s="276"/>
      <c r="Z23" s="276"/>
      <c r="AA23" s="276"/>
      <c r="AB23" s="107"/>
    </row>
    <row r="24" spans="1:32">
      <c r="B24" s="136"/>
      <c r="C24" s="298" t="s">
        <v>83</v>
      </c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300"/>
      <c r="P24" s="108"/>
      <c r="Q24" s="304" t="s">
        <v>84</v>
      </c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5"/>
    </row>
    <row r="25" spans="1:32" ht="12" customHeight="1" thickBot="1">
      <c r="B25" s="136"/>
      <c r="C25" s="301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3"/>
      <c r="P25" s="238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7"/>
    </row>
    <row r="26" spans="1:32"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</row>
    <row r="27" spans="1:32" ht="15" thickBot="1"/>
    <row r="28" spans="1:32" ht="15" customHeight="1" thickBot="1">
      <c r="C28" s="261" t="s">
        <v>50</v>
      </c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4"/>
      <c r="P28" s="100"/>
      <c r="Q28" s="100"/>
      <c r="R28" s="100"/>
      <c r="S28" s="100"/>
      <c r="T28" s="100"/>
      <c r="U28" s="269" t="s">
        <v>51</v>
      </c>
      <c r="V28" s="269"/>
      <c r="W28" s="269"/>
      <c r="X28" s="269"/>
      <c r="Y28" s="269"/>
      <c r="Z28" s="269"/>
      <c r="AA28" s="269"/>
      <c r="AB28" s="101"/>
      <c r="AE28" s="168" t="s">
        <v>52</v>
      </c>
    </row>
    <row r="29" spans="1:32" ht="17.25" customHeight="1" thickBot="1">
      <c r="A29" s="229" t="s">
        <v>53</v>
      </c>
      <c r="B29" s="236">
        <v>3</v>
      </c>
      <c r="C29" s="265"/>
      <c r="D29" s="266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8"/>
      <c r="P29" s="104"/>
      <c r="Q29" s="103"/>
      <c r="R29" s="103"/>
      <c r="S29" s="103"/>
      <c r="T29" s="104"/>
      <c r="U29" s="270"/>
      <c r="V29" s="270"/>
      <c r="W29" s="270"/>
      <c r="X29" s="270"/>
      <c r="Y29" s="270"/>
      <c r="Z29" s="270"/>
      <c r="AA29" s="270"/>
      <c r="AB29" s="105"/>
      <c r="AE29" s="168"/>
    </row>
    <row r="30" spans="1:32" ht="10.5" customHeight="1">
      <c r="B30" s="136"/>
      <c r="C30" s="109"/>
      <c r="D30" s="108"/>
      <c r="E30" s="110"/>
      <c r="F30" s="110"/>
      <c r="G30" s="108"/>
      <c r="H30" s="111"/>
      <c r="I30" s="111"/>
      <c r="J30" s="111"/>
      <c r="K30" s="111"/>
      <c r="L30" s="111"/>
      <c r="M30" s="111"/>
      <c r="N30" s="111"/>
      <c r="O30" s="112"/>
      <c r="P30" s="104"/>
      <c r="Q30" s="103"/>
      <c r="R30" s="103"/>
      <c r="S30" s="103"/>
      <c r="T30" s="104"/>
      <c r="U30" s="270"/>
      <c r="V30" s="270"/>
      <c r="W30" s="270"/>
      <c r="X30" s="270"/>
      <c r="Y30" s="270"/>
      <c r="Z30" s="270"/>
      <c r="AA30" s="270"/>
      <c r="AB30" s="106"/>
      <c r="AE30" s="168" t="s">
        <v>54</v>
      </c>
    </row>
    <row r="31" spans="1:32" ht="16.5" customHeight="1">
      <c r="B31" s="136"/>
      <c r="C31" s="113"/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2"/>
      <c r="P31" s="104"/>
      <c r="Q31" s="103"/>
      <c r="R31" s="103"/>
      <c r="S31" s="103"/>
      <c r="T31" s="104"/>
      <c r="U31" s="270" t="s">
        <v>55</v>
      </c>
      <c r="V31" s="270"/>
      <c r="W31" s="270"/>
      <c r="X31" s="271" t="s">
        <v>56</v>
      </c>
      <c r="Y31" s="271"/>
      <c r="Z31" s="271"/>
      <c r="AA31" s="271"/>
      <c r="AB31" s="106"/>
      <c r="AE31" s="168" t="s">
        <v>1</v>
      </c>
    </row>
    <row r="32" spans="1:32" ht="24" customHeight="1">
      <c r="B32" s="136"/>
      <c r="C32" s="114"/>
      <c r="D32" s="111"/>
      <c r="E32" s="111"/>
      <c r="F32" s="111"/>
      <c r="G32" s="111"/>
      <c r="H32" s="134"/>
      <c r="I32" s="133" t="s">
        <v>53</v>
      </c>
      <c r="J32" s="234">
        <f>B29</f>
        <v>3</v>
      </c>
      <c r="K32" s="111"/>
      <c r="L32" s="111"/>
      <c r="M32" s="111"/>
      <c r="N32" s="111"/>
      <c r="O32" s="112"/>
      <c r="P32" s="237"/>
      <c r="Q32" s="272" t="s">
        <v>57</v>
      </c>
      <c r="R32" s="272"/>
      <c r="S32" s="272"/>
      <c r="T32" s="272"/>
      <c r="U32" s="273">
        <f>VLOOKUP($B$3,'BASE DE DATOS'!$A$5:$AH$1718,16,0)</f>
        <v>0</v>
      </c>
      <c r="V32" s="274"/>
      <c r="W32" s="275"/>
      <c r="X32" s="276" t="str">
        <f ca="1">IF((U32+365)&gt;TODAY(),"APTO","SIN CAPACITACIÓN")</f>
        <v>SIN CAPACITACIÓN</v>
      </c>
      <c r="Y32" s="276"/>
      <c r="Z32" s="276"/>
      <c r="AA32" s="276"/>
      <c r="AB32" s="107"/>
      <c r="AE32" s="168" t="s">
        <v>58</v>
      </c>
    </row>
    <row r="33" spans="2:32" ht="24.75" customHeight="1">
      <c r="B33" s="136"/>
      <c r="C33" s="114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2"/>
      <c r="P33" s="237"/>
      <c r="Q33" s="272" t="s">
        <v>59</v>
      </c>
      <c r="R33" s="272"/>
      <c r="S33" s="272"/>
      <c r="T33" s="272"/>
      <c r="U33" s="273">
        <f>VLOOKUP($B$3,'BASE DE DATOS'!$A$5:$AH$1718,17,0)</f>
        <v>0</v>
      </c>
      <c r="V33" s="274"/>
      <c r="W33" s="275"/>
      <c r="X33" s="320" t="str">
        <f ca="1">IF((U33+365)&gt;TODAY(),"APTO","SIN CAPACITACIÓN")</f>
        <v>SIN CAPACITACIÓN</v>
      </c>
      <c r="Y33" s="321"/>
      <c r="Z33" s="321"/>
      <c r="AA33" s="322"/>
      <c r="AB33" s="107"/>
      <c r="AE33" s="168" t="s">
        <v>60</v>
      </c>
    </row>
    <row r="34" spans="2:32" ht="24.75" customHeight="1">
      <c r="B34" s="136"/>
      <c r="C34" s="115" t="s">
        <v>61</v>
      </c>
      <c r="D34" s="235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2"/>
      <c r="P34" s="237"/>
      <c r="Q34" s="272" t="s">
        <v>62</v>
      </c>
      <c r="R34" s="272"/>
      <c r="S34" s="272"/>
      <c r="T34" s="272"/>
      <c r="U34" s="273">
        <f>VLOOKUP($B$3,'BASE DE DATOS'!$A$5:$AH$1718,18,0)</f>
        <v>0</v>
      </c>
      <c r="V34" s="274"/>
      <c r="W34" s="275"/>
      <c r="X34" s="320" t="str">
        <f t="shared" ref="X34:X42" ca="1" si="1">IF((U34+365)&gt;TODAY(),"APTO","SIN CAPACITACIÓN")</f>
        <v>SIN CAPACITACIÓN</v>
      </c>
      <c r="Y34" s="321"/>
      <c r="Z34" s="321"/>
      <c r="AA34" s="322"/>
      <c r="AB34" s="107"/>
      <c r="AE34" s="3">
        <v>2</v>
      </c>
    </row>
    <row r="35" spans="2:32" ht="15" customHeight="1">
      <c r="B35" s="136"/>
      <c r="C35" s="277" t="s">
        <v>63</v>
      </c>
      <c r="D35" s="278"/>
      <c r="E35" s="278"/>
      <c r="F35" s="279"/>
      <c r="G35" s="280">
        <f>VLOOKUP($B$3,'BASE DE DATOS'!$A$5:$P$1718,2,0)</f>
        <v>0</v>
      </c>
      <c r="H35" s="281"/>
      <c r="I35" s="281"/>
      <c r="J35" s="281"/>
      <c r="K35" s="281"/>
      <c r="L35" s="281"/>
      <c r="M35" s="281"/>
      <c r="N35" s="282"/>
      <c r="O35" s="118"/>
      <c r="P35" s="237"/>
      <c r="Q35" s="272" t="s">
        <v>64</v>
      </c>
      <c r="R35" s="272"/>
      <c r="S35" s="272"/>
      <c r="T35" s="272"/>
      <c r="U35" s="273">
        <f>VLOOKUP($B$3,'BASE DE DATOS'!$A$5:$AH$1718,19,0)</f>
        <v>0</v>
      </c>
      <c r="V35" s="274"/>
      <c r="W35" s="275"/>
      <c r="X35" s="320" t="str">
        <f t="shared" ca="1" si="1"/>
        <v>SIN CAPACITACIÓN</v>
      </c>
      <c r="Y35" s="321"/>
      <c r="Z35" s="321"/>
      <c r="AA35" s="322"/>
      <c r="AB35" s="107"/>
    </row>
    <row r="36" spans="2:32" ht="24" customHeight="1">
      <c r="B36" s="136"/>
      <c r="C36" s="277"/>
      <c r="D36" s="278"/>
      <c r="E36" s="278"/>
      <c r="F36" s="279"/>
      <c r="G36" s="283"/>
      <c r="H36" s="284"/>
      <c r="I36" s="284"/>
      <c r="J36" s="284"/>
      <c r="K36" s="284"/>
      <c r="L36" s="284"/>
      <c r="M36" s="284"/>
      <c r="N36" s="285"/>
      <c r="O36" s="118"/>
      <c r="P36" s="237"/>
      <c r="Q36" s="272" t="s">
        <v>65</v>
      </c>
      <c r="R36" s="272"/>
      <c r="S36" s="272"/>
      <c r="T36" s="272"/>
      <c r="U36" s="273">
        <f>VLOOKUP($B$3,'BASE DE DATOS'!$A$5:$AH$1718,20,0)</f>
        <v>0</v>
      </c>
      <c r="V36" s="274"/>
      <c r="W36" s="275"/>
      <c r="X36" s="276" t="str">
        <f t="shared" ca="1" si="1"/>
        <v>SIN CAPACITACIÓN</v>
      </c>
      <c r="Y36" s="276"/>
      <c r="Z36" s="276"/>
      <c r="AA36" s="276"/>
      <c r="AB36" s="107"/>
    </row>
    <row r="37" spans="2:32" ht="15.75" customHeight="1">
      <c r="B37" s="136"/>
      <c r="C37" s="277" t="s">
        <v>66</v>
      </c>
      <c r="D37" s="278"/>
      <c r="E37" s="278"/>
      <c r="F37" s="279"/>
      <c r="G37" s="280">
        <f>VLOOKUP($B$3,'BASE DE DATOS'!$A$5:$P$1718,3,0)</f>
        <v>0</v>
      </c>
      <c r="H37" s="281"/>
      <c r="I37" s="281"/>
      <c r="J37" s="281"/>
      <c r="K37" s="281"/>
      <c r="L37" s="281"/>
      <c r="M37" s="281"/>
      <c r="N37" s="282"/>
      <c r="O37" s="118"/>
      <c r="P37" s="237"/>
      <c r="Q37" s="272" t="s">
        <v>67</v>
      </c>
      <c r="R37" s="272"/>
      <c r="S37" s="272"/>
      <c r="T37" s="272"/>
      <c r="U37" s="273">
        <f>VLOOKUP($B$3,'BASE DE DATOS'!$A$5:$AH$1718,21,0)</f>
        <v>0</v>
      </c>
      <c r="V37" s="274"/>
      <c r="W37" s="275"/>
      <c r="X37" s="276" t="str">
        <f t="shared" ca="1" si="1"/>
        <v>SIN CAPACITACIÓN</v>
      </c>
      <c r="Y37" s="276"/>
      <c r="Z37" s="276"/>
      <c r="AA37" s="276"/>
      <c r="AB37" s="107"/>
    </row>
    <row r="38" spans="2:32" ht="15.75" customHeight="1">
      <c r="B38" s="136"/>
      <c r="C38" s="277"/>
      <c r="D38" s="278"/>
      <c r="E38" s="278"/>
      <c r="F38" s="279"/>
      <c r="G38" s="283"/>
      <c r="H38" s="284"/>
      <c r="I38" s="284"/>
      <c r="J38" s="284"/>
      <c r="K38" s="284"/>
      <c r="L38" s="284"/>
      <c r="M38" s="284"/>
      <c r="N38" s="285"/>
      <c r="O38" s="118"/>
      <c r="P38" s="237"/>
      <c r="Q38" s="272" t="s">
        <v>68</v>
      </c>
      <c r="R38" s="272"/>
      <c r="S38" s="272"/>
      <c r="T38" s="272"/>
      <c r="U38" s="273">
        <f>VLOOKUP($B$3,'BASE DE DATOS'!$A$5:$AH$1718,22,0)</f>
        <v>0</v>
      </c>
      <c r="V38" s="274"/>
      <c r="W38" s="275"/>
      <c r="X38" s="276" t="str">
        <f t="shared" ca="1" si="1"/>
        <v>SIN CAPACITACIÓN</v>
      </c>
      <c r="Y38" s="276"/>
      <c r="Z38" s="276"/>
      <c r="AA38" s="276"/>
      <c r="AB38" s="107"/>
    </row>
    <row r="39" spans="2:32" ht="15.75" customHeight="1">
      <c r="B39" s="136"/>
      <c r="C39" s="247" t="s">
        <v>69</v>
      </c>
      <c r="D39" s="248"/>
      <c r="E39" s="116"/>
      <c r="F39" s="117"/>
      <c r="G39" s="286">
        <f>VLOOKUP($B$3,'BASE DE DATOS'!$A$5:$P$1718,5,0)</f>
        <v>0</v>
      </c>
      <c r="H39" s="287"/>
      <c r="I39" s="287"/>
      <c r="J39" s="287"/>
      <c r="K39" s="287"/>
      <c r="L39" s="287"/>
      <c r="M39" s="287"/>
      <c r="N39" s="288"/>
      <c r="O39" s="118"/>
      <c r="P39" s="237"/>
      <c r="Q39" s="272" t="s">
        <v>70</v>
      </c>
      <c r="R39" s="272"/>
      <c r="S39" s="272"/>
      <c r="T39" s="272"/>
      <c r="U39" s="273">
        <f>VLOOKUP($B$3,'BASE DE DATOS'!$A$5:$AH$1718,23,0)</f>
        <v>0</v>
      </c>
      <c r="V39" s="274"/>
      <c r="W39" s="275"/>
      <c r="X39" s="276" t="str">
        <f t="shared" ca="1" si="1"/>
        <v>SIN CAPACITACIÓN</v>
      </c>
      <c r="Y39" s="276"/>
      <c r="Z39" s="276"/>
      <c r="AA39" s="276"/>
      <c r="AB39" s="107"/>
    </row>
    <row r="40" spans="2:32" ht="24.75" customHeight="1">
      <c r="B40" s="136"/>
      <c r="C40" s="247" t="s">
        <v>71</v>
      </c>
      <c r="D40" s="248"/>
      <c r="E40" s="116"/>
      <c r="F40" s="117"/>
      <c r="G40" s="286">
        <f>VLOOKUP($B$3,'BASE DE DATOS'!$A$5:$P$1718,6,0)</f>
        <v>0</v>
      </c>
      <c r="H40" s="287"/>
      <c r="I40" s="287"/>
      <c r="J40" s="287"/>
      <c r="K40" s="287"/>
      <c r="L40" s="287"/>
      <c r="M40" s="287"/>
      <c r="N40" s="288"/>
      <c r="O40" s="118"/>
      <c r="P40" s="237"/>
      <c r="Q40" s="272" t="s">
        <v>72</v>
      </c>
      <c r="R40" s="272"/>
      <c r="S40" s="272"/>
      <c r="T40" s="272"/>
      <c r="U40" s="273">
        <f>VLOOKUP($B$3,'BASE DE DATOS'!$A$5:$AH$1718,24,0)</f>
        <v>0</v>
      </c>
      <c r="V40" s="274"/>
      <c r="W40" s="275"/>
      <c r="X40" s="276" t="str">
        <f t="shared" ca="1" si="1"/>
        <v>SIN CAPACITACIÓN</v>
      </c>
      <c r="Y40" s="276"/>
      <c r="Z40" s="276"/>
      <c r="AA40" s="276"/>
      <c r="AB40" s="107"/>
    </row>
    <row r="41" spans="2:32" ht="23.25" customHeight="1">
      <c r="B41" s="136"/>
      <c r="C41" s="240" t="s">
        <v>73</v>
      </c>
      <c r="D41" s="241"/>
      <c r="E41" s="116"/>
      <c r="F41" s="117"/>
      <c r="G41" s="104"/>
      <c r="H41" s="104"/>
      <c r="I41" s="104"/>
      <c r="J41" s="104"/>
      <c r="K41" s="104"/>
      <c r="L41" s="104"/>
      <c r="M41" s="104"/>
      <c r="N41" s="104"/>
      <c r="O41" s="118"/>
      <c r="P41" s="237"/>
      <c r="Q41" s="272" t="s">
        <v>32</v>
      </c>
      <c r="R41" s="272"/>
      <c r="S41" s="272"/>
      <c r="T41" s="272"/>
      <c r="U41" s="273">
        <f>VLOOKUP($B$3,'BASE DE DATOS'!$A$5:$AH$1718,25,0)</f>
        <v>0</v>
      </c>
      <c r="V41" s="274"/>
      <c r="W41" s="275"/>
      <c r="X41" s="276" t="str">
        <f t="shared" ca="1" si="1"/>
        <v>SIN CAPACITACIÓN</v>
      </c>
      <c r="Y41" s="276"/>
      <c r="Z41" s="276"/>
      <c r="AA41" s="276"/>
      <c r="AB41" s="107"/>
    </row>
    <row r="42" spans="2:32" ht="26.25" customHeight="1">
      <c r="B42" s="136"/>
      <c r="C42" s="102"/>
      <c r="D42" s="104"/>
      <c r="E42" s="290">
        <f>VLOOKUP(B29,'BASE DE DATOS'!$A$5:$AL$1718,8,0)</f>
        <v>0</v>
      </c>
      <c r="F42" s="291"/>
      <c r="G42" s="291"/>
      <c r="H42" s="291"/>
      <c r="I42" s="291"/>
      <c r="J42" s="292"/>
      <c r="K42" s="293">
        <f>VLOOKUP(B29,'BASE DE DATOS'!$A$5:$AL$1718,9,0)</f>
        <v>0</v>
      </c>
      <c r="L42" s="294"/>
      <c r="M42" s="294"/>
      <c r="N42" s="295"/>
      <c r="O42" s="118"/>
      <c r="P42" s="237"/>
      <c r="Q42" s="272" t="s">
        <v>74</v>
      </c>
      <c r="R42" s="272"/>
      <c r="S42" s="272"/>
      <c r="T42" s="272"/>
      <c r="U42" s="273">
        <f>VLOOKUP($B$3,'BASE DE DATOS'!$A$5:$AH$1718,26,0)</f>
        <v>0</v>
      </c>
      <c r="V42" s="274"/>
      <c r="W42" s="275"/>
      <c r="X42" s="323" t="str">
        <f t="shared" ca="1" si="1"/>
        <v>SIN CAPACITACIÓN</v>
      </c>
      <c r="Y42" s="324"/>
      <c r="Z42" s="324"/>
      <c r="AA42" s="325"/>
      <c r="AB42" s="107"/>
    </row>
    <row r="43" spans="2:32" ht="25.5" customHeight="1">
      <c r="B43" s="136"/>
      <c r="C43" s="289" t="s">
        <v>75</v>
      </c>
      <c r="D43" s="270"/>
      <c r="E43" s="270"/>
      <c r="F43" s="270"/>
      <c r="G43" s="270"/>
      <c r="H43" s="270"/>
      <c r="I43" s="104"/>
      <c r="J43" s="104"/>
      <c r="K43" s="104"/>
      <c r="L43" s="104"/>
      <c r="M43" s="104"/>
      <c r="N43" s="104"/>
      <c r="O43" s="118"/>
      <c r="P43" s="237"/>
      <c r="Q43" s="272" t="s">
        <v>34</v>
      </c>
      <c r="R43" s="272"/>
      <c r="S43" s="272"/>
      <c r="T43" s="272"/>
      <c r="U43" s="273">
        <f>VLOOKUP($B$3,'BASE DE DATOS'!$A$5:$AH$1718,27,0)</f>
        <v>0</v>
      </c>
      <c r="V43" s="274"/>
      <c r="W43" s="275"/>
      <c r="X43" s="323" t="str">
        <f ca="1">IF((U43+365)&gt;TODAY(),"APTO","SIN CAPACITACIÓN")</f>
        <v>SIN CAPACITACIÓN</v>
      </c>
      <c r="Y43" s="324"/>
      <c r="Z43" s="324"/>
      <c r="AA43" s="325"/>
      <c r="AB43" s="107"/>
      <c r="AF43" s="3">
        <v>1</v>
      </c>
    </row>
    <row r="44" spans="2:32" ht="15.75" customHeight="1">
      <c r="B44" s="136"/>
      <c r="C44" s="289"/>
      <c r="D44" s="270"/>
      <c r="E44" s="270"/>
      <c r="F44" s="270"/>
      <c r="G44" s="270"/>
      <c r="H44" s="270"/>
      <c r="I44" s="135"/>
      <c r="J44" s="140"/>
      <c r="K44" s="140"/>
      <c r="L44" s="140"/>
      <c r="M44" s="140"/>
      <c r="N44" s="104"/>
      <c r="O44" s="118"/>
      <c r="P44" s="237"/>
      <c r="Q44" s="272" t="s">
        <v>35</v>
      </c>
      <c r="R44" s="272"/>
      <c r="S44" s="272"/>
      <c r="T44" s="272"/>
      <c r="U44" s="273">
        <f>VLOOKUP($B$3,'BASE DE DATOS'!$A$5:$AH$1718,28,0)</f>
        <v>0</v>
      </c>
      <c r="V44" s="274"/>
      <c r="W44" s="275"/>
      <c r="X44" s="323" t="str">
        <f ca="1">IF((U44+365)&gt;TODAY(),"APTO","SIN CAPACITACIÓN")</f>
        <v>SIN CAPACITACIÓN</v>
      </c>
      <c r="Y44" s="324"/>
      <c r="Z44" s="324"/>
      <c r="AA44" s="325"/>
      <c r="AB44" s="107"/>
    </row>
    <row r="45" spans="2:32" ht="24.75" customHeight="1">
      <c r="B45" s="136"/>
      <c r="C45" s="102"/>
      <c r="D45" s="104"/>
      <c r="E45" s="297"/>
      <c r="F45" s="297"/>
      <c r="G45" s="297"/>
      <c r="H45" s="297"/>
      <c r="I45" s="297"/>
      <c r="J45" s="104"/>
      <c r="K45" s="104"/>
      <c r="L45" s="104"/>
      <c r="M45" s="104"/>
      <c r="N45" s="104"/>
      <c r="O45" s="118"/>
      <c r="P45" s="237"/>
      <c r="Q45" s="272" t="s">
        <v>36</v>
      </c>
      <c r="R45" s="272"/>
      <c r="S45" s="272"/>
      <c r="T45" s="272"/>
      <c r="U45" s="273">
        <f>VLOOKUP($B$3,'BASE DE DATOS'!$A$5:$AH$1718,29,0)</f>
        <v>0</v>
      </c>
      <c r="V45" s="274"/>
      <c r="W45" s="275"/>
      <c r="X45" s="276" t="str">
        <f t="shared" ref="X45:X49" ca="1" si="2">IF((U45+365)&gt;TODAY(),"APTO","SIN CAPACITACIÓN")</f>
        <v>SIN CAPACITACIÓN</v>
      </c>
      <c r="Y45" s="276"/>
      <c r="Z45" s="276"/>
      <c r="AA45" s="276"/>
      <c r="AB45" s="107"/>
    </row>
    <row r="46" spans="2:32" ht="24.75" customHeight="1">
      <c r="B46" s="136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18"/>
      <c r="P46" s="237"/>
      <c r="Q46" s="272" t="s">
        <v>77</v>
      </c>
      <c r="R46" s="272"/>
      <c r="S46" s="272"/>
      <c r="T46" s="272"/>
      <c r="U46" s="273">
        <f>VLOOKUP($B$3,'BASE DE DATOS'!$A$5:$AH$1718,30,0)</f>
        <v>0</v>
      </c>
      <c r="V46" s="274"/>
      <c r="W46" s="275"/>
      <c r="X46" s="276" t="str">
        <f t="shared" ca="1" si="2"/>
        <v>SIN CAPACITACIÓN</v>
      </c>
      <c r="Y46" s="276"/>
      <c r="Z46" s="276"/>
      <c r="AA46" s="276"/>
      <c r="AB46" s="107"/>
    </row>
    <row r="47" spans="2:32" ht="24.75" customHeight="1">
      <c r="B47" s="136"/>
      <c r="C47" s="137"/>
      <c r="D47" s="138"/>
      <c r="E47" s="138"/>
      <c r="F47" s="138"/>
      <c r="G47" s="139"/>
      <c r="H47" s="139"/>
      <c r="I47" s="139"/>
      <c r="J47" s="139"/>
      <c r="K47" s="135"/>
      <c r="L47" s="135"/>
      <c r="M47" s="135"/>
      <c r="N47" s="104"/>
      <c r="O47" s="119"/>
      <c r="P47" s="237"/>
      <c r="Q47" s="272" t="s">
        <v>85</v>
      </c>
      <c r="R47" s="272"/>
      <c r="S47" s="272"/>
      <c r="T47" s="272"/>
      <c r="U47" s="273">
        <f>VLOOKUP($B$3,'BASE DE DATOS'!$A$5:$AH$1718,31,0)</f>
        <v>0</v>
      </c>
      <c r="V47" s="274"/>
      <c r="W47" s="275"/>
      <c r="X47" s="276" t="str">
        <f t="shared" ca="1" si="2"/>
        <v>SIN CAPACITACIÓN</v>
      </c>
      <c r="Y47" s="276"/>
      <c r="Z47" s="276"/>
      <c r="AA47" s="276"/>
      <c r="AB47" s="107"/>
    </row>
    <row r="48" spans="2:32" ht="24" customHeight="1">
      <c r="B48" s="136"/>
      <c r="C48" s="137"/>
      <c r="D48" s="138"/>
      <c r="E48" s="296" t="s">
        <v>86</v>
      </c>
      <c r="F48" s="296"/>
      <c r="G48" s="296"/>
      <c r="H48" s="296"/>
      <c r="I48" s="296"/>
      <c r="J48" s="296"/>
      <c r="K48" s="296"/>
      <c r="L48" s="296"/>
      <c r="M48" s="296"/>
      <c r="N48" s="296"/>
      <c r="O48" s="119"/>
      <c r="P48" s="237"/>
      <c r="Q48" s="272" t="s">
        <v>40</v>
      </c>
      <c r="R48" s="272"/>
      <c r="S48" s="272"/>
      <c r="T48" s="272"/>
      <c r="U48" s="273">
        <f>VLOOKUP($B$3,'BASE DE DATOS'!$A$5:$AH$1718,32,0)</f>
        <v>0</v>
      </c>
      <c r="V48" s="274"/>
      <c r="W48" s="275"/>
      <c r="X48" s="276" t="str">
        <f t="shared" ca="1" si="2"/>
        <v>SIN CAPACITACIÓN</v>
      </c>
      <c r="Y48" s="276"/>
      <c r="Z48" s="276"/>
      <c r="AA48" s="276"/>
      <c r="AB48" s="107"/>
    </row>
    <row r="49" spans="2:29" ht="24.75" customHeight="1">
      <c r="B49" s="136"/>
      <c r="C49" s="309" t="s">
        <v>80</v>
      </c>
      <c r="D49" s="310"/>
      <c r="E49" s="310"/>
      <c r="F49" s="311"/>
      <c r="G49" s="326">
        <f>VLOOKUP(B29,'BASE DE DATOS'!$A$5:$P$1718,13,0)</f>
        <v>0</v>
      </c>
      <c r="H49" s="327"/>
      <c r="I49" s="328"/>
      <c r="J49" s="315" t="s">
        <v>81</v>
      </c>
      <c r="K49" s="316"/>
      <c r="L49" s="329">
        <f>G49+365</f>
        <v>365</v>
      </c>
      <c r="M49" s="330"/>
      <c r="N49" s="331"/>
      <c r="O49" s="120"/>
      <c r="P49" s="104"/>
      <c r="Q49" s="272" t="s">
        <v>82</v>
      </c>
      <c r="R49" s="272"/>
      <c r="S49" s="272"/>
      <c r="T49" s="272"/>
      <c r="U49" s="273">
        <f>VLOOKUP($B$3,'BASE DE DATOS'!$A$5:$AH$1718,33,0)</f>
        <v>0</v>
      </c>
      <c r="V49" s="274"/>
      <c r="W49" s="275"/>
      <c r="X49" s="276" t="str">
        <f t="shared" ca="1" si="2"/>
        <v>SIN CAPACITACIÓN</v>
      </c>
      <c r="Y49" s="276"/>
      <c r="Z49" s="276"/>
      <c r="AA49" s="276"/>
      <c r="AB49" s="107"/>
    </row>
    <row r="50" spans="2:29">
      <c r="B50" s="136"/>
      <c r="C50" s="298" t="s">
        <v>83</v>
      </c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300"/>
      <c r="P50" s="108"/>
      <c r="Q50" s="304" t="s">
        <v>84</v>
      </c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5"/>
    </row>
    <row r="51" spans="2:29" ht="12" customHeight="1" thickBot="1">
      <c r="B51" s="136"/>
      <c r="C51" s="301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3"/>
      <c r="P51" s="238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7"/>
    </row>
    <row r="52" spans="2:29">
      <c r="B52" s="308"/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</row>
  </sheetData>
  <mergeCells count="152">
    <mergeCell ref="X49:AA49"/>
    <mergeCell ref="C50:O51"/>
    <mergeCell ref="Q50:AB51"/>
    <mergeCell ref="B52:AC52"/>
    <mergeCell ref="C49:F49"/>
    <mergeCell ref="G49:I49"/>
    <mergeCell ref="J49:K49"/>
    <mergeCell ref="L49:N49"/>
    <mergeCell ref="Q49:T49"/>
    <mergeCell ref="U49:W49"/>
    <mergeCell ref="Q47:T47"/>
    <mergeCell ref="U47:W47"/>
    <mergeCell ref="X47:AA47"/>
    <mergeCell ref="E48:N48"/>
    <mergeCell ref="Q48:T48"/>
    <mergeCell ref="U48:W48"/>
    <mergeCell ref="X48:AA48"/>
    <mergeCell ref="E45:I45"/>
    <mergeCell ref="Q45:T45"/>
    <mergeCell ref="U45:W45"/>
    <mergeCell ref="X45:AA45"/>
    <mergeCell ref="Q46:T46"/>
    <mergeCell ref="U46:W46"/>
    <mergeCell ref="X46:AA46"/>
    <mergeCell ref="C43:H44"/>
    <mergeCell ref="Q43:T43"/>
    <mergeCell ref="U43:W43"/>
    <mergeCell ref="X43:AA43"/>
    <mergeCell ref="Q44:T44"/>
    <mergeCell ref="U44:W44"/>
    <mergeCell ref="X44:AA44"/>
    <mergeCell ref="Q41:T41"/>
    <mergeCell ref="U41:W41"/>
    <mergeCell ref="X41:AA41"/>
    <mergeCell ref="E42:J42"/>
    <mergeCell ref="K42:N42"/>
    <mergeCell ref="Q42:T42"/>
    <mergeCell ref="U42:W42"/>
    <mergeCell ref="X42:AA42"/>
    <mergeCell ref="G39:N39"/>
    <mergeCell ref="Q39:T39"/>
    <mergeCell ref="U39:W39"/>
    <mergeCell ref="X39:AA39"/>
    <mergeCell ref="G40:N40"/>
    <mergeCell ref="Q40:T40"/>
    <mergeCell ref="U40:W40"/>
    <mergeCell ref="X40:AA40"/>
    <mergeCell ref="X36:AA36"/>
    <mergeCell ref="C37:F38"/>
    <mergeCell ref="G37:N38"/>
    <mergeCell ref="Q37:T37"/>
    <mergeCell ref="U37:W37"/>
    <mergeCell ref="X37:AA37"/>
    <mergeCell ref="Q38:T38"/>
    <mergeCell ref="U38:W38"/>
    <mergeCell ref="X38:AA38"/>
    <mergeCell ref="Q34:T34"/>
    <mergeCell ref="U34:W34"/>
    <mergeCell ref="X34:AA34"/>
    <mergeCell ref="C35:F36"/>
    <mergeCell ref="G35:N36"/>
    <mergeCell ref="Q35:T35"/>
    <mergeCell ref="U35:W35"/>
    <mergeCell ref="X35:AA35"/>
    <mergeCell ref="Q36:T36"/>
    <mergeCell ref="U36:W36"/>
    <mergeCell ref="U31:W31"/>
    <mergeCell ref="X31:AA31"/>
    <mergeCell ref="Q32:T32"/>
    <mergeCell ref="U32:W32"/>
    <mergeCell ref="X32:AA32"/>
    <mergeCell ref="Q33:T33"/>
    <mergeCell ref="U33:W33"/>
    <mergeCell ref="X33:AA33"/>
    <mergeCell ref="X23:AA23"/>
    <mergeCell ref="C24:O25"/>
    <mergeCell ref="Q24:AB25"/>
    <mergeCell ref="B26:AC26"/>
    <mergeCell ref="C28:O29"/>
    <mergeCell ref="U28:AA30"/>
    <mergeCell ref="C23:F23"/>
    <mergeCell ref="G23:I23"/>
    <mergeCell ref="J23:K23"/>
    <mergeCell ref="L23:N23"/>
    <mergeCell ref="Q23:T23"/>
    <mergeCell ref="U23:W23"/>
    <mergeCell ref="Q21:T21"/>
    <mergeCell ref="U21:W21"/>
    <mergeCell ref="X21:AA21"/>
    <mergeCell ref="E22:N22"/>
    <mergeCell ref="Q22:T22"/>
    <mergeCell ref="U22:W22"/>
    <mergeCell ref="X22:AA22"/>
    <mergeCell ref="E19:I19"/>
    <mergeCell ref="Q19:T19"/>
    <mergeCell ref="U19:W19"/>
    <mergeCell ref="X19:AA19"/>
    <mergeCell ref="Q20:T20"/>
    <mergeCell ref="U20:W20"/>
    <mergeCell ref="X20:AA20"/>
    <mergeCell ref="C17:H18"/>
    <mergeCell ref="Q17:T17"/>
    <mergeCell ref="U17:W17"/>
    <mergeCell ref="X17:AA17"/>
    <mergeCell ref="Q18:T18"/>
    <mergeCell ref="U18:W18"/>
    <mergeCell ref="X18:AA18"/>
    <mergeCell ref="Q15:T15"/>
    <mergeCell ref="U15:W15"/>
    <mergeCell ref="X15:AA15"/>
    <mergeCell ref="E16:J16"/>
    <mergeCell ref="K16:N16"/>
    <mergeCell ref="Q16:T16"/>
    <mergeCell ref="U16:W16"/>
    <mergeCell ref="X16:AA16"/>
    <mergeCell ref="G13:N13"/>
    <mergeCell ref="Q13:T13"/>
    <mergeCell ref="U13:W13"/>
    <mergeCell ref="X13:AA13"/>
    <mergeCell ref="G14:N14"/>
    <mergeCell ref="Q14:T14"/>
    <mergeCell ref="U14:W14"/>
    <mergeCell ref="X14:AA14"/>
    <mergeCell ref="C11:F12"/>
    <mergeCell ref="G11:N12"/>
    <mergeCell ref="Q11:T11"/>
    <mergeCell ref="U11:W11"/>
    <mergeCell ref="X11:AA11"/>
    <mergeCell ref="Q12:T12"/>
    <mergeCell ref="U12:W12"/>
    <mergeCell ref="X12:AA12"/>
    <mergeCell ref="C2:O3"/>
    <mergeCell ref="U2:AA4"/>
    <mergeCell ref="U5:W5"/>
    <mergeCell ref="X5:AA5"/>
    <mergeCell ref="Q6:T6"/>
    <mergeCell ref="U6:W6"/>
    <mergeCell ref="X6:AA6"/>
    <mergeCell ref="C9:F10"/>
    <mergeCell ref="G9:N10"/>
    <mergeCell ref="Q9:T9"/>
    <mergeCell ref="U9:W9"/>
    <mergeCell ref="X9:AA9"/>
    <mergeCell ref="Q10:T10"/>
    <mergeCell ref="U10:W10"/>
    <mergeCell ref="X10:AA10"/>
    <mergeCell ref="Q7:T7"/>
    <mergeCell ref="U7:W7"/>
    <mergeCell ref="X7:AA7"/>
    <mergeCell ref="Q8:T8"/>
    <mergeCell ref="U8:W8"/>
    <mergeCell ref="X8:AA8"/>
  </mergeCells>
  <conditionalFormatting sqref="U6:X17 U19:X23 U18:W18">
    <cfRule type="containsText" dxfId="239" priority="120" operator="containsText" text="VENCIDO">
      <formula>NOT(ISERROR(SEARCH("VENCIDO",U6)))</formula>
    </cfRule>
  </conditionalFormatting>
  <conditionalFormatting sqref="AF9">
    <cfRule type="expression" dxfId="238" priority="119">
      <formula>"si,AD10=te amo"</formula>
    </cfRule>
  </conditionalFormatting>
  <conditionalFormatting sqref="P25 P2:U2 A26:XFD26 C1:XFD1 A3 AD52:XFD52 AC24:XFD25 AF2:XFD7 P16:Q17 P14:P15 P6:Q13 AB8:XFD23 B3:B25 P19:Q24 P18 U19:X23 U18:W18 C17 AB2:AD7 U5:X17 P3:S5">
    <cfRule type="containsText" dxfId="237" priority="117" operator="containsText" text="Sí">
      <formula>NOT(ISERROR(SEARCH("Sí",A1)))</formula>
    </cfRule>
    <cfRule type="containsText" dxfId="236" priority="118" operator="containsText" text="vencida">
      <formula>NOT(ISERROR(SEARCH("vencida",A1)))</formula>
    </cfRule>
  </conditionalFormatting>
  <conditionalFormatting sqref="E8:O8 O17:O19 C9 C13:G13 C14:F14 O9:O14 G11 C15:O16 G9 C11">
    <cfRule type="containsText" dxfId="235" priority="115" operator="containsText" text="Sí">
      <formula>NOT(ISERROR(SEARCH("Sí",C8)))</formula>
    </cfRule>
    <cfRule type="containsText" dxfId="234" priority="116" operator="containsText" text="vencida">
      <formula>NOT(ISERROR(SEARCH("vencida",C8)))</formula>
    </cfRule>
  </conditionalFormatting>
  <conditionalFormatting sqref="C4:O5 C2:D2 O21:O22 C7:O7 C6:H6 K6:O6">
    <cfRule type="containsText" dxfId="233" priority="113" operator="containsText" text="Sí">
      <formula>NOT(ISERROR(SEARCH("Sí",C2)))</formula>
    </cfRule>
    <cfRule type="containsText" dxfId="232" priority="114" operator="containsText" text="vencida">
      <formula>NOT(ISERROR(SEARCH("vencida",C2)))</formula>
    </cfRule>
  </conditionalFormatting>
  <conditionalFormatting sqref="O20">
    <cfRule type="containsText" dxfId="231" priority="111" operator="containsText" text="Sí">
      <formula>NOT(ISERROR(SEARCH("Sí",O20)))</formula>
    </cfRule>
    <cfRule type="containsText" dxfId="230" priority="112" operator="containsText" text="vencida">
      <formula>NOT(ISERROR(SEARCH("vencida",O20)))</formula>
    </cfRule>
  </conditionalFormatting>
  <conditionalFormatting sqref="X6:X17 X19:X23">
    <cfRule type="cellIs" dxfId="229" priority="109" operator="equal">
      <formula>"si"</formula>
    </cfRule>
    <cfRule type="cellIs" dxfId="228" priority="110" operator="equal">
      <formula>"vencida"</formula>
    </cfRule>
  </conditionalFormatting>
  <conditionalFormatting sqref="X19:AA23 X16:X17 X6:AA15">
    <cfRule type="cellIs" dxfId="227" priority="108" operator="equal">
      <formula>"SIN CAPACITACIÓN"</formula>
    </cfRule>
  </conditionalFormatting>
  <conditionalFormatting sqref="X19:AA23 X16:X17 X6:AA15">
    <cfRule type="cellIs" dxfId="226" priority="107" operator="equal">
      <formula>"APTO"</formula>
    </cfRule>
  </conditionalFormatting>
  <conditionalFormatting sqref="J6">
    <cfRule type="containsText" dxfId="225" priority="105" operator="containsText" text="Sí">
      <formula>NOT(ISERROR(SEARCH("Sí",J6)))</formula>
    </cfRule>
    <cfRule type="containsText" dxfId="224" priority="106" operator="containsText" text="vencida">
      <formula>NOT(ISERROR(SEARCH("vencida",J6)))</formula>
    </cfRule>
  </conditionalFormatting>
  <conditionalFormatting sqref="I6">
    <cfRule type="containsText" dxfId="223" priority="103" operator="containsText" text="Sí">
      <formula>NOT(ISERROR(SEARCH("Sí",I6)))</formula>
    </cfRule>
    <cfRule type="containsText" dxfId="222" priority="104" operator="containsText" text="vencida">
      <formula>NOT(ISERROR(SEARCH("vencida",I6)))</formula>
    </cfRule>
  </conditionalFormatting>
  <conditionalFormatting sqref="A52:AC52">
    <cfRule type="containsText" dxfId="221" priority="101" operator="containsText" text="Sí">
      <formula>NOT(ISERROR(SEARCH("Sí",A52)))</formula>
    </cfRule>
    <cfRule type="containsText" dxfId="220" priority="102" operator="containsText" text="vencida">
      <formula>NOT(ISERROR(SEARCH("vencida",A52)))</formula>
    </cfRule>
  </conditionalFormatting>
  <conditionalFormatting sqref="C20:N20">
    <cfRule type="containsText" dxfId="219" priority="99" operator="containsText" text="Sí">
      <formula>NOT(ISERROR(SEARCH("Sí",C20)))</formula>
    </cfRule>
    <cfRule type="containsText" dxfId="218" priority="100" operator="containsText" text="vencida">
      <formula>NOT(ISERROR(SEARCH("vencida",C20)))</formula>
    </cfRule>
  </conditionalFormatting>
  <conditionalFormatting sqref="J19 C19:D19">
    <cfRule type="containsText" dxfId="217" priority="97" operator="containsText" text="Sí">
      <formula>NOT(ISERROR(SEARCH("Sí",C19)))</formula>
    </cfRule>
    <cfRule type="containsText" dxfId="216" priority="98" operator="containsText" text="vencida">
      <formula>NOT(ISERROR(SEARCH("vencida",C19)))</formula>
    </cfRule>
  </conditionalFormatting>
  <conditionalFormatting sqref="C21:J21">
    <cfRule type="containsText" dxfId="215" priority="95" operator="containsText" text="Sí">
      <formula>NOT(ISERROR(SEARCH("Sí",C21)))</formula>
    </cfRule>
    <cfRule type="containsText" dxfId="214" priority="96" operator="containsText" text="vencida">
      <formula>NOT(ISERROR(SEARCH("vencida",C21)))</formula>
    </cfRule>
  </conditionalFormatting>
  <conditionalFormatting sqref="C22:E22">
    <cfRule type="containsText" dxfId="213" priority="93" operator="containsText" text="Sí">
      <formula>NOT(ISERROR(SEARCH("Sí",C22)))</formula>
    </cfRule>
    <cfRule type="containsText" dxfId="212" priority="94" operator="containsText" text="vencida">
      <formula>NOT(ISERROR(SEARCH("vencida",C22)))</formula>
    </cfRule>
  </conditionalFormatting>
  <conditionalFormatting sqref="E19:I19">
    <cfRule type="containsText" dxfId="211" priority="91" operator="containsText" text="Sí">
      <formula>NOT(ISERROR(SEARCH("Sí",E19)))</formula>
    </cfRule>
    <cfRule type="containsText" dxfId="210" priority="92" operator="containsText" text="vencida">
      <formula>NOT(ISERROR(SEARCH("vencida",E19)))</formula>
    </cfRule>
  </conditionalFormatting>
  <conditionalFormatting sqref="K21:N21">
    <cfRule type="containsText" dxfId="209" priority="89" operator="containsText" text="Sí">
      <formula>NOT(ISERROR(SEARCH("Sí",K21)))</formula>
    </cfRule>
    <cfRule type="containsText" dxfId="208" priority="90" operator="containsText" text="vencida">
      <formula>NOT(ISERROR(SEARCH("vencida",K21)))</formula>
    </cfRule>
  </conditionalFormatting>
  <conditionalFormatting sqref="Q15">
    <cfRule type="containsText" dxfId="207" priority="87" operator="containsText" text="Sí">
      <formula>NOT(ISERROR(SEARCH("Sí",Q15)))</formula>
    </cfRule>
    <cfRule type="containsText" dxfId="206" priority="88" operator="containsText" text="vencida">
      <formula>NOT(ISERROR(SEARCH("vencida",Q15)))</formula>
    </cfRule>
  </conditionalFormatting>
  <conditionalFormatting sqref="Q14">
    <cfRule type="containsText" dxfId="205" priority="85" operator="containsText" text="Sí">
      <formula>NOT(ISERROR(SEARCH("Sí",Q14)))</formula>
    </cfRule>
    <cfRule type="containsText" dxfId="204" priority="86" operator="containsText" text="vencida">
      <formula>NOT(ISERROR(SEARCH("vencida",Q14)))</formula>
    </cfRule>
  </conditionalFormatting>
  <conditionalFormatting sqref="Q18">
    <cfRule type="containsText" dxfId="203" priority="83" operator="containsText" text="Sí">
      <formula>NOT(ISERROR(SEARCH("Sí",Q18)))</formula>
    </cfRule>
    <cfRule type="containsText" dxfId="202" priority="84" operator="containsText" text="vencida">
      <formula>NOT(ISERROR(SEARCH("vencida",Q18)))</formula>
    </cfRule>
  </conditionalFormatting>
  <conditionalFormatting sqref="X18">
    <cfRule type="containsText" dxfId="201" priority="82" operator="containsText" text="VENCIDO">
      <formula>NOT(ISERROR(SEARCH("VENCIDO",X18)))</formula>
    </cfRule>
  </conditionalFormatting>
  <conditionalFormatting sqref="X18">
    <cfRule type="containsText" dxfId="200" priority="80" operator="containsText" text="Sí">
      <formula>NOT(ISERROR(SEARCH("Sí",X18)))</formula>
    </cfRule>
    <cfRule type="containsText" dxfId="199" priority="81" operator="containsText" text="vencida">
      <formula>NOT(ISERROR(SEARCH("vencida",X18)))</formula>
    </cfRule>
  </conditionalFormatting>
  <conditionalFormatting sqref="X18">
    <cfRule type="cellIs" dxfId="198" priority="78" operator="equal">
      <formula>"si"</formula>
    </cfRule>
    <cfRule type="cellIs" dxfId="197" priority="79" operator="equal">
      <formula>"vencida"</formula>
    </cfRule>
  </conditionalFormatting>
  <conditionalFormatting sqref="X18">
    <cfRule type="cellIs" dxfId="196" priority="77" operator="equal">
      <formula>"SIN CAPACITACIÓN"</formula>
    </cfRule>
  </conditionalFormatting>
  <conditionalFormatting sqref="X18">
    <cfRule type="cellIs" dxfId="195" priority="76" operator="equal">
      <formula>"APTO"</formula>
    </cfRule>
  </conditionalFormatting>
  <conditionalFormatting sqref="G14">
    <cfRule type="containsText" dxfId="194" priority="74" operator="containsText" text="Sí">
      <formula>NOT(ISERROR(SEARCH("Sí",G14)))</formula>
    </cfRule>
    <cfRule type="containsText" dxfId="193" priority="75" operator="containsText" text="vencida">
      <formula>NOT(ISERROR(SEARCH("vencida",G14)))</formula>
    </cfRule>
  </conditionalFormatting>
  <conditionalFormatting sqref="C16:D16">
    <cfRule type="containsText" dxfId="192" priority="72" operator="containsText" text="Sí">
      <formula>NOT(ISERROR(SEARCH("Sí",C16)))</formula>
    </cfRule>
    <cfRule type="containsText" dxfId="191" priority="73" operator="containsText" text="vencida">
      <formula>NOT(ISERROR(SEARCH("vencida",C16)))</formula>
    </cfRule>
  </conditionalFormatting>
  <conditionalFormatting sqref="E16 K16">
    <cfRule type="containsText" dxfId="190" priority="70" operator="containsText" text="Sí">
      <formula>NOT(ISERROR(SEARCH("Sí",E16)))</formula>
    </cfRule>
    <cfRule type="containsText" dxfId="189" priority="71" operator="containsText" text="vencida">
      <formula>NOT(ISERROR(SEARCH("vencida",E16)))</formula>
    </cfRule>
  </conditionalFormatting>
  <conditionalFormatting sqref="I17:N17 N18">
    <cfRule type="containsText" dxfId="188" priority="68" operator="containsText" text="Sí">
      <formula>NOT(ISERROR(SEARCH("Sí",I17)))</formula>
    </cfRule>
    <cfRule type="containsText" dxfId="187" priority="69" operator="containsText" text="vencida">
      <formula>NOT(ISERROR(SEARCH("vencida",I17)))</formula>
    </cfRule>
  </conditionalFormatting>
  <conditionalFormatting sqref="I18:M18">
    <cfRule type="containsText" dxfId="186" priority="66" operator="containsText" text="Sí">
      <formula>NOT(ISERROR(SEARCH("Sí",I18)))</formula>
    </cfRule>
    <cfRule type="containsText" dxfId="185" priority="67" operator="containsText" text="vencida">
      <formula>NOT(ISERROR(SEARCH("vencida",I18)))</formula>
    </cfRule>
  </conditionalFormatting>
  <conditionalFormatting sqref="K19:N19">
    <cfRule type="containsText" dxfId="184" priority="64" operator="containsText" text="Sí">
      <formula>NOT(ISERROR(SEARCH("Sí",K19)))</formula>
    </cfRule>
    <cfRule type="containsText" dxfId="183" priority="65" operator="containsText" text="vencida">
      <formula>NOT(ISERROR(SEARCH("vencida",K19)))</formula>
    </cfRule>
  </conditionalFormatting>
  <conditionalFormatting sqref="T3:T5">
    <cfRule type="containsText" dxfId="182" priority="62" operator="containsText" text="Sí">
      <formula>NOT(ISERROR(SEARCH("Sí",T3)))</formula>
    </cfRule>
    <cfRule type="containsText" dxfId="181" priority="63" operator="containsText" text="vencida">
      <formula>NOT(ISERROR(SEARCH("vencida",T3)))</formula>
    </cfRule>
  </conditionalFormatting>
  <conditionalFormatting sqref="U32:X43 U45:X49 U44:W44">
    <cfRule type="containsText" dxfId="180" priority="61" operator="containsText" text="VENCIDO">
      <formula>NOT(ISERROR(SEARCH("VENCIDO",U32)))</formula>
    </cfRule>
  </conditionalFormatting>
  <conditionalFormatting sqref="AF35">
    <cfRule type="expression" dxfId="179" priority="60">
      <formula>"si,AD10=te amo"</formula>
    </cfRule>
  </conditionalFormatting>
  <conditionalFormatting sqref="P51 P28:U28 C27:XFD27 A29 AC50:XFD51 AF28:XFD33 P42:Q43 P40:P41 P32:Q39 AB34:XFD49 B29:B51 P45:Q50 P44 U45:X49 U44:W44 C43 AB28:AD33 U31:X43 P29:S31">
    <cfRule type="containsText" dxfId="178" priority="58" operator="containsText" text="Sí">
      <formula>NOT(ISERROR(SEARCH("Sí",A27)))</formula>
    </cfRule>
    <cfRule type="containsText" dxfId="177" priority="59" operator="containsText" text="vencida">
      <formula>NOT(ISERROR(SEARCH("vencida",A27)))</formula>
    </cfRule>
  </conditionalFormatting>
  <conditionalFormatting sqref="E34:O34 C35 C39:G39 C40:F40 O35:O40 G37 C41:O41 G35 C37 C42:J42 O42:O45">
    <cfRule type="containsText" dxfId="176" priority="56" operator="containsText" text="Sí">
      <formula>NOT(ISERROR(SEARCH("Sí",C34)))</formula>
    </cfRule>
    <cfRule type="containsText" dxfId="175" priority="57" operator="containsText" text="vencida">
      <formula>NOT(ISERROR(SEARCH("vencida",C34)))</formula>
    </cfRule>
  </conditionalFormatting>
  <conditionalFormatting sqref="C30:O31 C28:D28 O47:O48 C33:O33 C32:H32 K32:O32">
    <cfRule type="containsText" dxfId="174" priority="54" operator="containsText" text="Sí">
      <formula>NOT(ISERROR(SEARCH("Sí",C28)))</formula>
    </cfRule>
    <cfRule type="containsText" dxfId="173" priority="55" operator="containsText" text="vencida">
      <formula>NOT(ISERROR(SEARCH("vencida",C28)))</formula>
    </cfRule>
  </conditionalFormatting>
  <conditionalFormatting sqref="O46">
    <cfRule type="containsText" dxfId="172" priority="52" operator="containsText" text="Sí">
      <formula>NOT(ISERROR(SEARCH("Sí",O46)))</formula>
    </cfRule>
    <cfRule type="containsText" dxfId="171" priority="53" operator="containsText" text="vencida">
      <formula>NOT(ISERROR(SEARCH("vencida",O46)))</formula>
    </cfRule>
  </conditionalFormatting>
  <conditionalFormatting sqref="X32:X43 X45:X49">
    <cfRule type="cellIs" dxfId="170" priority="50" operator="equal">
      <formula>"si"</formula>
    </cfRule>
    <cfRule type="cellIs" dxfId="169" priority="51" operator="equal">
      <formula>"vencida"</formula>
    </cfRule>
  </conditionalFormatting>
  <conditionalFormatting sqref="X45:AA49 X42:X43 X32:AA41">
    <cfRule type="cellIs" dxfId="168" priority="49" operator="equal">
      <formula>"SIN CAPACITACIÓN"</formula>
    </cfRule>
  </conditionalFormatting>
  <conditionalFormatting sqref="X45:AA49 X42:X43 X32:AA41">
    <cfRule type="cellIs" dxfId="167" priority="48" operator="equal">
      <formula>"APTO"</formula>
    </cfRule>
  </conditionalFormatting>
  <conditionalFormatting sqref="J32">
    <cfRule type="containsText" dxfId="166" priority="46" operator="containsText" text="Sí">
      <formula>NOT(ISERROR(SEARCH("Sí",J32)))</formula>
    </cfRule>
    <cfRule type="containsText" dxfId="165" priority="47" operator="containsText" text="vencida">
      <formula>NOT(ISERROR(SEARCH("vencida",J32)))</formula>
    </cfRule>
  </conditionalFormatting>
  <conditionalFormatting sqref="I32">
    <cfRule type="containsText" dxfId="164" priority="44" operator="containsText" text="Sí">
      <formula>NOT(ISERROR(SEARCH("Sí",I32)))</formula>
    </cfRule>
    <cfRule type="containsText" dxfId="163" priority="45" operator="containsText" text="vencida">
      <formula>NOT(ISERROR(SEARCH("vencida",I32)))</formula>
    </cfRule>
  </conditionalFormatting>
  <conditionalFormatting sqref="C46:N46">
    <cfRule type="containsText" dxfId="162" priority="42" operator="containsText" text="Sí">
      <formula>NOT(ISERROR(SEARCH("Sí",C46)))</formula>
    </cfRule>
    <cfRule type="containsText" dxfId="161" priority="43" operator="containsText" text="vencida">
      <formula>NOT(ISERROR(SEARCH("vencida",C46)))</formula>
    </cfRule>
  </conditionalFormatting>
  <conditionalFormatting sqref="J45 C45:D45">
    <cfRule type="containsText" dxfId="160" priority="40" operator="containsText" text="Sí">
      <formula>NOT(ISERROR(SEARCH("Sí",C45)))</formula>
    </cfRule>
    <cfRule type="containsText" dxfId="159" priority="41" operator="containsText" text="vencida">
      <formula>NOT(ISERROR(SEARCH("vencida",C45)))</formula>
    </cfRule>
  </conditionalFormatting>
  <conditionalFormatting sqref="C47:J47">
    <cfRule type="containsText" dxfId="158" priority="38" operator="containsText" text="Sí">
      <formula>NOT(ISERROR(SEARCH("Sí",C47)))</formula>
    </cfRule>
    <cfRule type="containsText" dxfId="157" priority="39" operator="containsText" text="vencida">
      <formula>NOT(ISERROR(SEARCH("vencida",C47)))</formula>
    </cfRule>
  </conditionalFormatting>
  <conditionalFormatting sqref="C48:E48">
    <cfRule type="containsText" dxfId="156" priority="36" operator="containsText" text="Sí">
      <formula>NOT(ISERROR(SEARCH("Sí",C48)))</formula>
    </cfRule>
    <cfRule type="containsText" dxfId="155" priority="37" operator="containsText" text="vencida">
      <formula>NOT(ISERROR(SEARCH("vencida",C48)))</formula>
    </cfRule>
  </conditionalFormatting>
  <conditionalFormatting sqref="E45:I45">
    <cfRule type="containsText" dxfId="154" priority="34" operator="containsText" text="Sí">
      <formula>NOT(ISERROR(SEARCH("Sí",E45)))</formula>
    </cfRule>
    <cfRule type="containsText" dxfId="153" priority="35" operator="containsText" text="vencida">
      <formula>NOT(ISERROR(SEARCH("vencida",E45)))</formula>
    </cfRule>
  </conditionalFormatting>
  <conditionalFormatting sqref="K47:N47">
    <cfRule type="containsText" dxfId="152" priority="32" operator="containsText" text="Sí">
      <formula>NOT(ISERROR(SEARCH("Sí",K47)))</formula>
    </cfRule>
    <cfRule type="containsText" dxfId="151" priority="33" operator="containsText" text="vencida">
      <formula>NOT(ISERROR(SEARCH("vencida",K47)))</formula>
    </cfRule>
  </conditionalFormatting>
  <conditionalFormatting sqref="Q41">
    <cfRule type="containsText" dxfId="150" priority="30" operator="containsText" text="Sí">
      <formula>NOT(ISERROR(SEARCH("Sí",Q41)))</formula>
    </cfRule>
    <cfRule type="containsText" dxfId="149" priority="31" operator="containsText" text="vencida">
      <formula>NOT(ISERROR(SEARCH("vencida",Q41)))</formula>
    </cfRule>
  </conditionalFormatting>
  <conditionalFormatting sqref="Q40">
    <cfRule type="containsText" dxfId="148" priority="28" operator="containsText" text="Sí">
      <formula>NOT(ISERROR(SEARCH("Sí",Q40)))</formula>
    </cfRule>
    <cfRule type="containsText" dxfId="147" priority="29" operator="containsText" text="vencida">
      <formula>NOT(ISERROR(SEARCH("vencida",Q40)))</formula>
    </cfRule>
  </conditionalFormatting>
  <conditionalFormatting sqref="Q44">
    <cfRule type="containsText" dxfId="146" priority="26" operator="containsText" text="Sí">
      <formula>NOT(ISERROR(SEARCH("Sí",Q44)))</formula>
    </cfRule>
    <cfRule type="containsText" dxfId="145" priority="27" operator="containsText" text="vencida">
      <formula>NOT(ISERROR(SEARCH("vencida",Q44)))</formula>
    </cfRule>
  </conditionalFormatting>
  <conditionalFormatting sqref="X44">
    <cfRule type="containsText" dxfId="144" priority="25" operator="containsText" text="VENCIDO">
      <formula>NOT(ISERROR(SEARCH("VENCIDO",X44)))</formula>
    </cfRule>
  </conditionalFormatting>
  <conditionalFormatting sqref="X44">
    <cfRule type="containsText" dxfId="143" priority="23" operator="containsText" text="Sí">
      <formula>NOT(ISERROR(SEARCH("Sí",X44)))</formula>
    </cfRule>
    <cfRule type="containsText" dxfId="142" priority="24" operator="containsText" text="vencida">
      <formula>NOT(ISERROR(SEARCH("vencida",X44)))</formula>
    </cfRule>
  </conditionalFormatting>
  <conditionalFormatting sqref="X44">
    <cfRule type="cellIs" dxfId="141" priority="21" operator="equal">
      <formula>"si"</formula>
    </cfRule>
    <cfRule type="cellIs" dxfId="140" priority="22" operator="equal">
      <formula>"vencida"</formula>
    </cfRule>
  </conditionalFormatting>
  <conditionalFormatting sqref="X44">
    <cfRule type="cellIs" dxfId="139" priority="20" operator="equal">
      <formula>"SIN CAPACITACIÓN"</formula>
    </cfRule>
  </conditionalFormatting>
  <conditionalFormatting sqref="X44">
    <cfRule type="cellIs" dxfId="138" priority="19" operator="equal">
      <formula>"APTO"</formula>
    </cfRule>
  </conditionalFormatting>
  <conditionalFormatting sqref="G40">
    <cfRule type="containsText" dxfId="137" priority="17" operator="containsText" text="Sí">
      <formula>NOT(ISERROR(SEARCH("Sí",G40)))</formula>
    </cfRule>
    <cfRule type="containsText" dxfId="136" priority="18" operator="containsText" text="vencida">
      <formula>NOT(ISERROR(SEARCH("vencida",G40)))</formula>
    </cfRule>
  </conditionalFormatting>
  <conditionalFormatting sqref="C42:D42">
    <cfRule type="containsText" dxfId="135" priority="15" operator="containsText" text="Sí">
      <formula>NOT(ISERROR(SEARCH("Sí",C42)))</formula>
    </cfRule>
    <cfRule type="containsText" dxfId="134" priority="16" operator="containsText" text="vencida">
      <formula>NOT(ISERROR(SEARCH("vencida",C42)))</formula>
    </cfRule>
  </conditionalFormatting>
  <conditionalFormatting sqref="E42">
    <cfRule type="containsText" dxfId="133" priority="13" operator="containsText" text="Sí">
      <formula>NOT(ISERROR(SEARCH("Sí",E42)))</formula>
    </cfRule>
    <cfRule type="containsText" dxfId="132" priority="14" operator="containsText" text="vencida">
      <formula>NOT(ISERROR(SEARCH("vencida",E42)))</formula>
    </cfRule>
  </conditionalFormatting>
  <conditionalFormatting sqref="I43:N43 N44">
    <cfRule type="containsText" dxfId="131" priority="11" operator="containsText" text="Sí">
      <formula>NOT(ISERROR(SEARCH("Sí",I43)))</formula>
    </cfRule>
    <cfRule type="containsText" dxfId="130" priority="12" operator="containsText" text="vencida">
      <formula>NOT(ISERROR(SEARCH("vencida",I43)))</formula>
    </cfRule>
  </conditionalFormatting>
  <conditionalFormatting sqref="I44:M44">
    <cfRule type="containsText" dxfId="129" priority="9" operator="containsText" text="Sí">
      <formula>NOT(ISERROR(SEARCH("Sí",I44)))</formula>
    </cfRule>
    <cfRule type="containsText" dxfId="128" priority="10" operator="containsText" text="vencida">
      <formula>NOT(ISERROR(SEARCH("vencida",I44)))</formula>
    </cfRule>
  </conditionalFormatting>
  <conditionalFormatting sqref="K45:N45">
    <cfRule type="containsText" dxfId="127" priority="7" operator="containsText" text="Sí">
      <formula>NOT(ISERROR(SEARCH("Sí",K45)))</formula>
    </cfRule>
    <cfRule type="containsText" dxfId="126" priority="8" operator="containsText" text="vencida">
      <formula>NOT(ISERROR(SEARCH("vencida",K45)))</formula>
    </cfRule>
  </conditionalFormatting>
  <conditionalFormatting sqref="T29:T31">
    <cfRule type="containsText" dxfId="125" priority="5" operator="containsText" text="Sí">
      <formula>NOT(ISERROR(SEARCH("Sí",T29)))</formula>
    </cfRule>
    <cfRule type="containsText" dxfId="124" priority="6" operator="containsText" text="vencida">
      <formula>NOT(ISERROR(SEARCH("vencida",T29)))</formula>
    </cfRule>
  </conditionalFormatting>
  <conditionalFormatting sqref="K42:N42">
    <cfRule type="containsText" dxfId="123" priority="3" operator="containsText" text="Sí">
      <formula>NOT(ISERROR(SEARCH("Sí",K42)))</formula>
    </cfRule>
    <cfRule type="containsText" dxfId="122" priority="4" operator="containsText" text="vencida">
      <formula>NOT(ISERROR(SEARCH("vencida",K42)))</formula>
    </cfRule>
  </conditionalFormatting>
  <conditionalFormatting sqref="K42">
    <cfRule type="containsText" dxfId="121" priority="1" operator="containsText" text="Sí">
      <formula>NOT(ISERROR(SEARCH("Sí",K42)))</formula>
    </cfRule>
    <cfRule type="containsText" dxfId="120" priority="2" operator="containsText" text="vencida">
      <formula>NOT(ISERROR(SEARCH("vencida",K42)))</formula>
    </cfRule>
  </conditionalFormatting>
  <pageMargins left="0.23622047244094491" right="0.23622047244094491" top="0.74803149606299213" bottom="0.74803149606299213" header="0.31496062992125984" footer="0.31496062992125984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52"/>
  <sheetViews>
    <sheetView zoomScale="75" zoomScaleNormal="75" zoomScaleSheetLayoutView="110" workbookViewId="0">
      <selection activeCell="U6" sqref="U6:W6"/>
    </sheetView>
  </sheetViews>
  <sheetFormatPr baseColWidth="10" defaultColWidth="11.44140625" defaultRowHeight="14.4"/>
  <cols>
    <col min="1" max="1" width="8.6640625" style="3" customWidth="1"/>
    <col min="2" max="2" width="8" style="3" customWidth="1"/>
    <col min="3" max="3" width="6.33203125" style="3" customWidth="1"/>
    <col min="4" max="4" width="2.6640625" style="3" customWidth="1"/>
    <col min="5" max="5" width="2.109375" style="3" customWidth="1"/>
    <col min="6" max="6" width="3.6640625" style="3" customWidth="1"/>
    <col min="7" max="7" width="6.6640625" style="3" customWidth="1"/>
    <col min="8" max="8" width="3.88671875" style="3" customWidth="1"/>
    <col min="9" max="9" width="5" style="3" customWidth="1"/>
    <col min="10" max="10" width="4" style="3" customWidth="1"/>
    <col min="11" max="11" width="5.6640625" style="3" customWidth="1"/>
    <col min="12" max="12" width="5" style="3" customWidth="1"/>
    <col min="13" max="14" width="3.88671875" style="3" customWidth="1"/>
    <col min="15" max="15" width="12.44140625" style="3" customWidth="1"/>
    <col min="16" max="16" width="1.88671875" style="3" customWidth="1"/>
    <col min="17" max="17" width="3.88671875" style="3" customWidth="1"/>
    <col min="18" max="18" width="4.44140625" style="3" customWidth="1"/>
    <col min="19" max="19" width="9.33203125" style="3" customWidth="1"/>
    <col min="20" max="20" width="10" style="3" customWidth="1"/>
    <col min="21" max="21" width="3.88671875" style="3" customWidth="1"/>
    <col min="22" max="22" width="4.6640625" style="3" customWidth="1"/>
    <col min="23" max="23" width="3" style="3" customWidth="1"/>
    <col min="24" max="24" width="4.5546875" style="3" customWidth="1"/>
    <col min="25" max="25" width="3.88671875" style="3" customWidth="1"/>
    <col min="26" max="26" width="5.5546875" style="3" customWidth="1"/>
    <col min="27" max="27" width="5.109375" style="3" customWidth="1"/>
    <col min="28" max="28" width="5" style="3" customWidth="1"/>
    <col min="29" max="29" width="11.44140625" style="3"/>
    <col min="30" max="30" width="4" style="3" customWidth="1"/>
    <col min="31" max="260" width="11.44140625" style="3"/>
    <col min="261" max="271" width="3.88671875" style="3" customWidth="1"/>
    <col min="272" max="272" width="1.44140625" style="3" customWidth="1"/>
    <col min="273" max="275" width="3.88671875" style="3" customWidth="1"/>
    <col min="276" max="276" width="2.44140625" style="3" customWidth="1"/>
    <col min="277" max="279" width="3.88671875" style="3" customWidth="1"/>
    <col min="280" max="280" width="2.6640625" style="3" customWidth="1"/>
    <col min="281" max="283" width="3.88671875" style="3" customWidth="1"/>
    <col min="284" max="284" width="2.6640625" style="3" customWidth="1"/>
    <col min="285" max="516" width="11.44140625" style="3"/>
    <col min="517" max="527" width="3.88671875" style="3" customWidth="1"/>
    <col min="528" max="528" width="1.44140625" style="3" customWidth="1"/>
    <col min="529" max="531" width="3.88671875" style="3" customWidth="1"/>
    <col min="532" max="532" width="2.44140625" style="3" customWidth="1"/>
    <col min="533" max="535" width="3.88671875" style="3" customWidth="1"/>
    <col min="536" max="536" width="2.6640625" style="3" customWidth="1"/>
    <col min="537" max="539" width="3.88671875" style="3" customWidth="1"/>
    <col min="540" max="540" width="2.6640625" style="3" customWidth="1"/>
    <col min="541" max="772" width="11.44140625" style="3"/>
    <col min="773" max="783" width="3.88671875" style="3" customWidth="1"/>
    <col min="784" max="784" width="1.44140625" style="3" customWidth="1"/>
    <col min="785" max="787" width="3.88671875" style="3" customWidth="1"/>
    <col min="788" max="788" width="2.44140625" style="3" customWidth="1"/>
    <col min="789" max="791" width="3.88671875" style="3" customWidth="1"/>
    <col min="792" max="792" width="2.6640625" style="3" customWidth="1"/>
    <col min="793" max="795" width="3.88671875" style="3" customWidth="1"/>
    <col min="796" max="796" width="2.6640625" style="3" customWidth="1"/>
    <col min="797" max="1028" width="11.44140625" style="3"/>
    <col min="1029" max="1039" width="3.88671875" style="3" customWidth="1"/>
    <col min="1040" max="1040" width="1.44140625" style="3" customWidth="1"/>
    <col min="1041" max="1043" width="3.88671875" style="3" customWidth="1"/>
    <col min="1044" max="1044" width="2.44140625" style="3" customWidth="1"/>
    <col min="1045" max="1047" width="3.88671875" style="3" customWidth="1"/>
    <col min="1048" max="1048" width="2.6640625" style="3" customWidth="1"/>
    <col min="1049" max="1051" width="3.88671875" style="3" customWidth="1"/>
    <col min="1052" max="1052" width="2.6640625" style="3" customWidth="1"/>
    <col min="1053" max="1284" width="11.44140625" style="3"/>
    <col min="1285" max="1295" width="3.88671875" style="3" customWidth="1"/>
    <col min="1296" max="1296" width="1.44140625" style="3" customWidth="1"/>
    <col min="1297" max="1299" width="3.88671875" style="3" customWidth="1"/>
    <col min="1300" max="1300" width="2.44140625" style="3" customWidth="1"/>
    <col min="1301" max="1303" width="3.88671875" style="3" customWidth="1"/>
    <col min="1304" max="1304" width="2.6640625" style="3" customWidth="1"/>
    <col min="1305" max="1307" width="3.88671875" style="3" customWidth="1"/>
    <col min="1308" max="1308" width="2.6640625" style="3" customWidth="1"/>
    <col min="1309" max="1540" width="11.44140625" style="3"/>
    <col min="1541" max="1551" width="3.88671875" style="3" customWidth="1"/>
    <col min="1552" max="1552" width="1.44140625" style="3" customWidth="1"/>
    <col min="1553" max="1555" width="3.88671875" style="3" customWidth="1"/>
    <col min="1556" max="1556" width="2.44140625" style="3" customWidth="1"/>
    <col min="1557" max="1559" width="3.88671875" style="3" customWidth="1"/>
    <col min="1560" max="1560" width="2.6640625" style="3" customWidth="1"/>
    <col min="1561" max="1563" width="3.88671875" style="3" customWidth="1"/>
    <col min="1564" max="1564" width="2.6640625" style="3" customWidth="1"/>
    <col min="1565" max="1796" width="11.44140625" style="3"/>
    <col min="1797" max="1807" width="3.88671875" style="3" customWidth="1"/>
    <col min="1808" max="1808" width="1.44140625" style="3" customWidth="1"/>
    <col min="1809" max="1811" width="3.88671875" style="3" customWidth="1"/>
    <col min="1812" max="1812" width="2.44140625" style="3" customWidth="1"/>
    <col min="1813" max="1815" width="3.88671875" style="3" customWidth="1"/>
    <col min="1816" max="1816" width="2.6640625" style="3" customWidth="1"/>
    <col min="1817" max="1819" width="3.88671875" style="3" customWidth="1"/>
    <col min="1820" max="1820" width="2.6640625" style="3" customWidth="1"/>
    <col min="1821" max="2052" width="11.44140625" style="3"/>
    <col min="2053" max="2063" width="3.88671875" style="3" customWidth="1"/>
    <col min="2064" max="2064" width="1.44140625" style="3" customWidth="1"/>
    <col min="2065" max="2067" width="3.88671875" style="3" customWidth="1"/>
    <col min="2068" max="2068" width="2.44140625" style="3" customWidth="1"/>
    <col min="2069" max="2071" width="3.88671875" style="3" customWidth="1"/>
    <col min="2072" max="2072" width="2.6640625" style="3" customWidth="1"/>
    <col min="2073" max="2075" width="3.88671875" style="3" customWidth="1"/>
    <col min="2076" max="2076" width="2.6640625" style="3" customWidth="1"/>
    <col min="2077" max="2308" width="11.44140625" style="3"/>
    <col min="2309" max="2319" width="3.88671875" style="3" customWidth="1"/>
    <col min="2320" max="2320" width="1.44140625" style="3" customWidth="1"/>
    <col min="2321" max="2323" width="3.88671875" style="3" customWidth="1"/>
    <col min="2324" max="2324" width="2.44140625" style="3" customWidth="1"/>
    <col min="2325" max="2327" width="3.88671875" style="3" customWidth="1"/>
    <col min="2328" max="2328" width="2.6640625" style="3" customWidth="1"/>
    <col min="2329" max="2331" width="3.88671875" style="3" customWidth="1"/>
    <col min="2332" max="2332" width="2.6640625" style="3" customWidth="1"/>
    <col min="2333" max="2564" width="11.44140625" style="3"/>
    <col min="2565" max="2575" width="3.88671875" style="3" customWidth="1"/>
    <col min="2576" max="2576" width="1.44140625" style="3" customWidth="1"/>
    <col min="2577" max="2579" width="3.88671875" style="3" customWidth="1"/>
    <col min="2580" max="2580" width="2.44140625" style="3" customWidth="1"/>
    <col min="2581" max="2583" width="3.88671875" style="3" customWidth="1"/>
    <col min="2584" max="2584" width="2.6640625" style="3" customWidth="1"/>
    <col min="2585" max="2587" width="3.88671875" style="3" customWidth="1"/>
    <col min="2588" max="2588" width="2.6640625" style="3" customWidth="1"/>
    <col min="2589" max="2820" width="11.44140625" style="3"/>
    <col min="2821" max="2831" width="3.88671875" style="3" customWidth="1"/>
    <col min="2832" max="2832" width="1.44140625" style="3" customWidth="1"/>
    <col min="2833" max="2835" width="3.88671875" style="3" customWidth="1"/>
    <col min="2836" max="2836" width="2.44140625" style="3" customWidth="1"/>
    <col min="2837" max="2839" width="3.88671875" style="3" customWidth="1"/>
    <col min="2840" max="2840" width="2.6640625" style="3" customWidth="1"/>
    <col min="2841" max="2843" width="3.88671875" style="3" customWidth="1"/>
    <col min="2844" max="2844" width="2.6640625" style="3" customWidth="1"/>
    <col min="2845" max="3076" width="11.44140625" style="3"/>
    <col min="3077" max="3087" width="3.88671875" style="3" customWidth="1"/>
    <col min="3088" max="3088" width="1.44140625" style="3" customWidth="1"/>
    <col min="3089" max="3091" width="3.88671875" style="3" customWidth="1"/>
    <col min="3092" max="3092" width="2.44140625" style="3" customWidth="1"/>
    <col min="3093" max="3095" width="3.88671875" style="3" customWidth="1"/>
    <col min="3096" max="3096" width="2.6640625" style="3" customWidth="1"/>
    <col min="3097" max="3099" width="3.88671875" style="3" customWidth="1"/>
    <col min="3100" max="3100" width="2.6640625" style="3" customWidth="1"/>
    <col min="3101" max="3332" width="11.44140625" style="3"/>
    <col min="3333" max="3343" width="3.88671875" style="3" customWidth="1"/>
    <col min="3344" max="3344" width="1.44140625" style="3" customWidth="1"/>
    <col min="3345" max="3347" width="3.88671875" style="3" customWidth="1"/>
    <col min="3348" max="3348" width="2.44140625" style="3" customWidth="1"/>
    <col min="3349" max="3351" width="3.88671875" style="3" customWidth="1"/>
    <col min="3352" max="3352" width="2.6640625" style="3" customWidth="1"/>
    <col min="3353" max="3355" width="3.88671875" style="3" customWidth="1"/>
    <col min="3356" max="3356" width="2.6640625" style="3" customWidth="1"/>
    <col min="3357" max="3588" width="11.44140625" style="3"/>
    <col min="3589" max="3599" width="3.88671875" style="3" customWidth="1"/>
    <col min="3600" max="3600" width="1.44140625" style="3" customWidth="1"/>
    <col min="3601" max="3603" width="3.88671875" style="3" customWidth="1"/>
    <col min="3604" max="3604" width="2.44140625" style="3" customWidth="1"/>
    <col min="3605" max="3607" width="3.88671875" style="3" customWidth="1"/>
    <col min="3608" max="3608" width="2.6640625" style="3" customWidth="1"/>
    <col min="3609" max="3611" width="3.88671875" style="3" customWidth="1"/>
    <col min="3612" max="3612" width="2.6640625" style="3" customWidth="1"/>
    <col min="3613" max="3844" width="11.44140625" style="3"/>
    <col min="3845" max="3855" width="3.88671875" style="3" customWidth="1"/>
    <col min="3856" max="3856" width="1.44140625" style="3" customWidth="1"/>
    <col min="3857" max="3859" width="3.88671875" style="3" customWidth="1"/>
    <col min="3860" max="3860" width="2.44140625" style="3" customWidth="1"/>
    <col min="3861" max="3863" width="3.88671875" style="3" customWidth="1"/>
    <col min="3864" max="3864" width="2.6640625" style="3" customWidth="1"/>
    <col min="3865" max="3867" width="3.88671875" style="3" customWidth="1"/>
    <col min="3868" max="3868" width="2.6640625" style="3" customWidth="1"/>
    <col min="3869" max="4100" width="11.44140625" style="3"/>
    <col min="4101" max="4111" width="3.88671875" style="3" customWidth="1"/>
    <col min="4112" max="4112" width="1.44140625" style="3" customWidth="1"/>
    <col min="4113" max="4115" width="3.88671875" style="3" customWidth="1"/>
    <col min="4116" max="4116" width="2.44140625" style="3" customWidth="1"/>
    <col min="4117" max="4119" width="3.88671875" style="3" customWidth="1"/>
    <col min="4120" max="4120" width="2.6640625" style="3" customWidth="1"/>
    <col min="4121" max="4123" width="3.88671875" style="3" customWidth="1"/>
    <col min="4124" max="4124" width="2.6640625" style="3" customWidth="1"/>
    <col min="4125" max="4356" width="11.44140625" style="3"/>
    <col min="4357" max="4367" width="3.88671875" style="3" customWidth="1"/>
    <col min="4368" max="4368" width="1.44140625" style="3" customWidth="1"/>
    <col min="4369" max="4371" width="3.88671875" style="3" customWidth="1"/>
    <col min="4372" max="4372" width="2.44140625" style="3" customWidth="1"/>
    <col min="4373" max="4375" width="3.88671875" style="3" customWidth="1"/>
    <col min="4376" max="4376" width="2.6640625" style="3" customWidth="1"/>
    <col min="4377" max="4379" width="3.88671875" style="3" customWidth="1"/>
    <col min="4380" max="4380" width="2.6640625" style="3" customWidth="1"/>
    <col min="4381" max="4612" width="11.44140625" style="3"/>
    <col min="4613" max="4623" width="3.88671875" style="3" customWidth="1"/>
    <col min="4624" max="4624" width="1.44140625" style="3" customWidth="1"/>
    <col min="4625" max="4627" width="3.88671875" style="3" customWidth="1"/>
    <col min="4628" max="4628" width="2.44140625" style="3" customWidth="1"/>
    <col min="4629" max="4631" width="3.88671875" style="3" customWidth="1"/>
    <col min="4632" max="4632" width="2.6640625" style="3" customWidth="1"/>
    <col min="4633" max="4635" width="3.88671875" style="3" customWidth="1"/>
    <col min="4636" max="4636" width="2.6640625" style="3" customWidth="1"/>
    <col min="4637" max="4868" width="11.44140625" style="3"/>
    <col min="4869" max="4879" width="3.88671875" style="3" customWidth="1"/>
    <col min="4880" max="4880" width="1.44140625" style="3" customWidth="1"/>
    <col min="4881" max="4883" width="3.88671875" style="3" customWidth="1"/>
    <col min="4884" max="4884" width="2.44140625" style="3" customWidth="1"/>
    <col min="4885" max="4887" width="3.88671875" style="3" customWidth="1"/>
    <col min="4888" max="4888" width="2.6640625" style="3" customWidth="1"/>
    <col min="4889" max="4891" width="3.88671875" style="3" customWidth="1"/>
    <col min="4892" max="4892" width="2.6640625" style="3" customWidth="1"/>
    <col min="4893" max="5124" width="11.44140625" style="3"/>
    <col min="5125" max="5135" width="3.88671875" style="3" customWidth="1"/>
    <col min="5136" max="5136" width="1.44140625" style="3" customWidth="1"/>
    <col min="5137" max="5139" width="3.88671875" style="3" customWidth="1"/>
    <col min="5140" max="5140" width="2.44140625" style="3" customWidth="1"/>
    <col min="5141" max="5143" width="3.88671875" style="3" customWidth="1"/>
    <col min="5144" max="5144" width="2.6640625" style="3" customWidth="1"/>
    <col min="5145" max="5147" width="3.88671875" style="3" customWidth="1"/>
    <col min="5148" max="5148" width="2.6640625" style="3" customWidth="1"/>
    <col min="5149" max="5380" width="11.44140625" style="3"/>
    <col min="5381" max="5391" width="3.88671875" style="3" customWidth="1"/>
    <col min="5392" max="5392" width="1.44140625" style="3" customWidth="1"/>
    <col min="5393" max="5395" width="3.88671875" style="3" customWidth="1"/>
    <col min="5396" max="5396" width="2.44140625" style="3" customWidth="1"/>
    <col min="5397" max="5399" width="3.88671875" style="3" customWidth="1"/>
    <col min="5400" max="5400" width="2.6640625" style="3" customWidth="1"/>
    <col min="5401" max="5403" width="3.88671875" style="3" customWidth="1"/>
    <col min="5404" max="5404" width="2.6640625" style="3" customWidth="1"/>
    <col min="5405" max="5636" width="11.44140625" style="3"/>
    <col min="5637" max="5647" width="3.88671875" style="3" customWidth="1"/>
    <col min="5648" max="5648" width="1.44140625" style="3" customWidth="1"/>
    <col min="5649" max="5651" width="3.88671875" style="3" customWidth="1"/>
    <col min="5652" max="5652" width="2.44140625" style="3" customWidth="1"/>
    <col min="5653" max="5655" width="3.88671875" style="3" customWidth="1"/>
    <col min="5656" max="5656" width="2.6640625" style="3" customWidth="1"/>
    <col min="5657" max="5659" width="3.88671875" style="3" customWidth="1"/>
    <col min="5660" max="5660" width="2.6640625" style="3" customWidth="1"/>
    <col min="5661" max="5892" width="11.44140625" style="3"/>
    <col min="5893" max="5903" width="3.88671875" style="3" customWidth="1"/>
    <col min="5904" max="5904" width="1.44140625" style="3" customWidth="1"/>
    <col min="5905" max="5907" width="3.88671875" style="3" customWidth="1"/>
    <col min="5908" max="5908" width="2.44140625" style="3" customWidth="1"/>
    <col min="5909" max="5911" width="3.88671875" style="3" customWidth="1"/>
    <col min="5912" max="5912" width="2.6640625" style="3" customWidth="1"/>
    <col min="5913" max="5915" width="3.88671875" style="3" customWidth="1"/>
    <col min="5916" max="5916" width="2.6640625" style="3" customWidth="1"/>
    <col min="5917" max="6148" width="11.44140625" style="3"/>
    <col min="6149" max="6159" width="3.88671875" style="3" customWidth="1"/>
    <col min="6160" max="6160" width="1.44140625" style="3" customWidth="1"/>
    <col min="6161" max="6163" width="3.88671875" style="3" customWidth="1"/>
    <col min="6164" max="6164" width="2.44140625" style="3" customWidth="1"/>
    <col min="6165" max="6167" width="3.88671875" style="3" customWidth="1"/>
    <col min="6168" max="6168" width="2.6640625" style="3" customWidth="1"/>
    <col min="6169" max="6171" width="3.88671875" style="3" customWidth="1"/>
    <col min="6172" max="6172" width="2.6640625" style="3" customWidth="1"/>
    <col min="6173" max="6404" width="11.44140625" style="3"/>
    <col min="6405" max="6415" width="3.88671875" style="3" customWidth="1"/>
    <col min="6416" max="6416" width="1.44140625" style="3" customWidth="1"/>
    <col min="6417" max="6419" width="3.88671875" style="3" customWidth="1"/>
    <col min="6420" max="6420" width="2.44140625" style="3" customWidth="1"/>
    <col min="6421" max="6423" width="3.88671875" style="3" customWidth="1"/>
    <col min="6424" max="6424" width="2.6640625" style="3" customWidth="1"/>
    <col min="6425" max="6427" width="3.88671875" style="3" customWidth="1"/>
    <col min="6428" max="6428" width="2.6640625" style="3" customWidth="1"/>
    <col min="6429" max="6660" width="11.44140625" style="3"/>
    <col min="6661" max="6671" width="3.88671875" style="3" customWidth="1"/>
    <col min="6672" max="6672" width="1.44140625" style="3" customWidth="1"/>
    <col min="6673" max="6675" width="3.88671875" style="3" customWidth="1"/>
    <col min="6676" max="6676" width="2.44140625" style="3" customWidth="1"/>
    <col min="6677" max="6679" width="3.88671875" style="3" customWidth="1"/>
    <col min="6680" max="6680" width="2.6640625" style="3" customWidth="1"/>
    <col min="6681" max="6683" width="3.88671875" style="3" customWidth="1"/>
    <col min="6684" max="6684" width="2.6640625" style="3" customWidth="1"/>
    <col min="6685" max="6916" width="11.44140625" style="3"/>
    <col min="6917" max="6927" width="3.88671875" style="3" customWidth="1"/>
    <col min="6928" max="6928" width="1.44140625" style="3" customWidth="1"/>
    <col min="6929" max="6931" width="3.88671875" style="3" customWidth="1"/>
    <col min="6932" max="6932" width="2.44140625" style="3" customWidth="1"/>
    <col min="6933" max="6935" width="3.88671875" style="3" customWidth="1"/>
    <col min="6936" max="6936" width="2.6640625" style="3" customWidth="1"/>
    <col min="6937" max="6939" width="3.88671875" style="3" customWidth="1"/>
    <col min="6940" max="6940" width="2.6640625" style="3" customWidth="1"/>
    <col min="6941" max="7172" width="11.44140625" style="3"/>
    <col min="7173" max="7183" width="3.88671875" style="3" customWidth="1"/>
    <col min="7184" max="7184" width="1.44140625" style="3" customWidth="1"/>
    <col min="7185" max="7187" width="3.88671875" style="3" customWidth="1"/>
    <col min="7188" max="7188" width="2.44140625" style="3" customWidth="1"/>
    <col min="7189" max="7191" width="3.88671875" style="3" customWidth="1"/>
    <col min="7192" max="7192" width="2.6640625" style="3" customWidth="1"/>
    <col min="7193" max="7195" width="3.88671875" style="3" customWidth="1"/>
    <col min="7196" max="7196" width="2.6640625" style="3" customWidth="1"/>
    <col min="7197" max="7428" width="11.44140625" style="3"/>
    <col min="7429" max="7439" width="3.88671875" style="3" customWidth="1"/>
    <col min="7440" max="7440" width="1.44140625" style="3" customWidth="1"/>
    <col min="7441" max="7443" width="3.88671875" style="3" customWidth="1"/>
    <col min="7444" max="7444" width="2.44140625" style="3" customWidth="1"/>
    <col min="7445" max="7447" width="3.88671875" style="3" customWidth="1"/>
    <col min="7448" max="7448" width="2.6640625" style="3" customWidth="1"/>
    <col min="7449" max="7451" width="3.88671875" style="3" customWidth="1"/>
    <col min="7452" max="7452" width="2.6640625" style="3" customWidth="1"/>
    <col min="7453" max="7684" width="11.44140625" style="3"/>
    <col min="7685" max="7695" width="3.88671875" style="3" customWidth="1"/>
    <col min="7696" max="7696" width="1.44140625" style="3" customWidth="1"/>
    <col min="7697" max="7699" width="3.88671875" style="3" customWidth="1"/>
    <col min="7700" max="7700" width="2.44140625" style="3" customWidth="1"/>
    <col min="7701" max="7703" width="3.88671875" style="3" customWidth="1"/>
    <col min="7704" max="7704" width="2.6640625" style="3" customWidth="1"/>
    <col min="7705" max="7707" width="3.88671875" style="3" customWidth="1"/>
    <col min="7708" max="7708" width="2.6640625" style="3" customWidth="1"/>
    <col min="7709" max="7940" width="11.44140625" style="3"/>
    <col min="7941" max="7951" width="3.88671875" style="3" customWidth="1"/>
    <col min="7952" max="7952" width="1.44140625" style="3" customWidth="1"/>
    <col min="7953" max="7955" width="3.88671875" style="3" customWidth="1"/>
    <col min="7956" max="7956" width="2.44140625" style="3" customWidth="1"/>
    <col min="7957" max="7959" width="3.88671875" style="3" customWidth="1"/>
    <col min="7960" max="7960" width="2.6640625" style="3" customWidth="1"/>
    <col min="7961" max="7963" width="3.88671875" style="3" customWidth="1"/>
    <col min="7964" max="7964" width="2.6640625" style="3" customWidth="1"/>
    <col min="7965" max="8196" width="11.44140625" style="3"/>
    <col min="8197" max="8207" width="3.88671875" style="3" customWidth="1"/>
    <col min="8208" max="8208" width="1.44140625" style="3" customWidth="1"/>
    <col min="8209" max="8211" width="3.88671875" style="3" customWidth="1"/>
    <col min="8212" max="8212" width="2.44140625" style="3" customWidth="1"/>
    <col min="8213" max="8215" width="3.88671875" style="3" customWidth="1"/>
    <col min="8216" max="8216" width="2.6640625" style="3" customWidth="1"/>
    <col min="8217" max="8219" width="3.88671875" style="3" customWidth="1"/>
    <col min="8220" max="8220" width="2.6640625" style="3" customWidth="1"/>
    <col min="8221" max="8452" width="11.44140625" style="3"/>
    <col min="8453" max="8463" width="3.88671875" style="3" customWidth="1"/>
    <col min="8464" max="8464" width="1.44140625" style="3" customWidth="1"/>
    <col min="8465" max="8467" width="3.88671875" style="3" customWidth="1"/>
    <col min="8468" max="8468" width="2.44140625" style="3" customWidth="1"/>
    <col min="8469" max="8471" width="3.88671875" style="3" customWidth="1"/>
    <col min="8472" max="8472" width="2.6640625" style="3" customWidth="1"/>
    <col min="8473" max="8475" width="3.88671875" style="3" customWidth="1"/>
    <col min="8476" max="8476" width="2.6640625" style="3" customWidth="1"/>
    <col min="8477" max="8708" width="11.44140625" style="3"/>
    <col min="8709" max="8719" width="3.88671875" style="3" customWidth="1"/>
    <col min="8720" max="8720" width="1.44140625" style="3" customWidth="1"/>
    <col min="8721" max="8723" width="3.88671875" style="3" customWidth="1"/>
    <col min="8724" max="8724" width="2.44140625" style="3" customWidth="1"/>
    <col min="8725" max="8727" width="3.88671875" style="3" customWidth="1"/>
    <col min="8728" max="8728" width="2.6640625" style="3" customWidth="1"/>
    <col min="8729" max="8731" width="3.88671875" style="3" customWidth="1"/>
    <col min="8732" max="8732" width="2.6640625" style="3" customWidth="1"/>
    <col min="8733" max="8964" width="11.44140625" style="3"/>
    <col min="8965" max="8975" width="3.88671875" style="3" customWidth="1"/>
    <col min="8976" max="8976" width="1.44140625" style="3" customWidth="1"/>
    <col min="8977" max="8979" width="3.88671875" style="3" customWidth="1"/>
    <col min="8980" max="8980" width="2.44140625" style="3" customWidth="1"/>
    <col min="8981" max="8983" width="3.88671875" style="3" customWidth="1"/>
    <col min="8984" max="8984" width="2.6640625" style="3" customWidth="1"/>
    <col min="8985" max="8987" width="3.88671875" style="3" customWidth="1"/>
    <col min="8988" max="8988" width="2.6640625" style="3" customWidth="1"/>
    <col min="8989" max="9220" width="11.44140625" style="3"/>
    <col min="9221" max="9231" width="3.88671875" style="3" customWidth="1"/>
    <col min="9232" max="9232" width="1.44140625" style="3" customWidth="1"/>
    <col min="9233" max="9235" width="3.88671875" style="3" customWidth="1"/>
    <col min="9236" max="9236" width="2.44140625" style="3" customWidth="1"/>
    <col min="9237" max="9239" width="3.88671875" style="3" customWidth="1"/>
    <col min="9240" max="9240" width="2.6640625" style="3" customWidth="1"/>
    <col min="9241" max="9243" width="3.88671875" style="3" customWidth="1"/>
    <col min="9244" max="9244" width="2.6640625" style="3" customWidth="1"/>
    <col min="9245" max="9476" width="11.44140625" style="3"/>
    <col min="9477" max="9487" width="3.88671875" style="3" customWidth="1"/>
    <col min="9488" max="9488" width="1.44140625" style="3" customWidth="1"/>
    <col min="9489" max="9491" width="3.88671875" style="3" customWidth="1"/>
    <col min="9492" max="9492" width="2.44140625" style="3" customWidth="1"/>
    <col min="9493" max="9495" width="3.88671875" style="3" customWidth="1"/>
    <col min="9496" max="9496" width="2.6640625" style="3" customWidth="1"/>
    <col min="9497" max="9499" width="3.88671875" style="3" customWidth="1"/>
    <col min="9500" max="9500" width="2.6640625" style="3" customWidth="1"/>
    <col min="9501" max="9732" width="11.44140625" style="3"/>
    <col min="9733" max="9743" width="3.88671875" style="3" customWidth="1"/>
    <col min="9744" max="9744" width="1.44140625" style="3" customWidth="1"/>
    <col min="9745" max="9747" width="3.88671875" style="3" customWidth="1"/>
    <col min="9748" max="9748" width="2.44140625" style="3" customWidth="1"/>
    <col min="9749" max="9751" width="3.88671875" style="3" customWidth="1"/>
    <col min="9752" max="9752" width="2.6640625" style="3" customWidth="1"/>
    <col min="9753" max="9755" width="3.88671875" style="3" customWidth="1"/>
    <col min="9756" max="9756" width="2.6640625" style="3" customWidth="1"/>
    <col min="9757" max="9988" width="11.44140625" style="3"/>
    <col min="9989" max="9999" width="3.88671875" style="3" customWidth="1"/>
    <col min="10000" max="10000" width="1.44140625" style="3" customWidth="1"/>
    <col min="10001" max="10003" width="3.88671875" style="3" customWidth="1"/>
    <col min="10004" max="10004" width="2.44140625" style="3" customWidth="1"/>
    <col min="10005" max="10007" width="3.88671875" style="3" customWidth="1"/>
    <col min="10008" max="10008" width="2.6640625" style="3" customWidth="1"/>
    <col min="10009" max="10011" width="3.88671875" style="3" customWidth="1"/>
    <col min="10012" max="10012" width="2.6640625" style="3" customWidth="1"/>
    <col min="10013" max="10244" width="11.44140625" style="3"/>
    <col min="10245" max="10255" width="3.88671875" style="3" customWidth="1"/>
    <col min="10256" max="10256" width="1.44140625" style="3" customWidth="1"/>
    <col min="10257" max="10259" width="3.88671875" style="3" customWidth="1"/>
    <col min="10260" max="10260" width="2.44140625" style="3" customWidth="1"/>
    <col min="10261" max="10263" width="3.88671875" style="3" customWidth="1"/>
    <col min="10264" max="10264" width="2.6640625" style="3" customWidth="1"/>
    <col min="10265" max="10267" width="3.88671875" style="3" customWidth="1"/>
    <col min="10268" max="10268" width="2.6640625" style="3" customWidth="1"/>
    <col min="10269" max="10500" width="11.44140625" style="3"/>
    <col min="10501" max="10511" width="3.88671875" style="3" customWidth="1"/>
    <col min="10512" max="10512" width="1.44140625" style="3" customWidth="1"/>
    <col min="10513" max="10515" width="3.88671875" style="3" customWidth="1"/>
    <col min="10516" max="10516" width="2.44140625" style="3" customWidth="1"/>
    <col min="10517" max="10519" width="3.88671875" style="3" customWidth="1"/>
    <col min="10520" max="10520" width="2.6640625" style="3" customWidth="1"/>
    <col min="10521" max="10523" width="3.88671875" style="3" customWidth="1"/>
    <col min="10524" max="10524" width="2.6640625" style="3" customWidth="1"/>
    <col min="10525" max="10756" width="11.44140625" style="3"/>
    <col min="10757" max="10767" width="3.88671875" style="3" customWidth="1"/>
    <col min="10768" max="10768" width="1.44140625" style="3" customWidth="1"/>
    <col min="10769" max="10771" width="3.88671875" style="3" customWidth="1"/>
    <col min="10772" max="10772" width="2.44140625" style="3" customWidth="1"/>
    <col min="10773" max="10775" width="3.88671875" style="3" customWidth="1"/>
    <col min="10776" max="10776" width="2.6640625" style="3" customWidth="1"/>
    <col min="10777" max="10779" width="3.88671875" style="3" customWidth="1"/>
    <col min="10780" max="10780" width="2.6640625" style="3" customWidth="1"/>
    <col min="10781" max="11012" width="11.44140625" style="3"/>
    <col min="11013" max="11023" width="3.88671875" style="3" customWidth="1"/>
    <col min="11024" max="11024" width="1.44140625" style="3" customWidth="1"/>
    <col min="11025" max="11027" width="3.88671875" style="3" customWidth="1"/>
    <col min="11028" max="11028" width="2.44140625" style="3" customWidth="1"/>
    <col min="11029" max="11031" width="3.88671875" style="3" customWidth="1"/>
    <col min="11032" max="11032" width="2.6640625" style="3" customWidth="1"/>
    <col min="11033" max="11035" width="3.88671875" style="3" customWidth="1"/>
    <col min="11036" max="11036" width="2.6640625" style="3" customWidth="1"/>
    <col min="11037" max="11268" width="11.44140625" style="3"/>
    <col min="11269" max="11279" width="3.88671875" style="3" customWidth="1"/>
    <col min="11280" max="11280" width="1.44140625" style="3" customWidth="1"/>
    <col min="11281" max="11283" width="3.88671875" style="3" customWidth="1"/>
    <col min="11284" max="11284" width="2.44140625" style="3" customWidth="1"/>
    <col min="11285" max="11287" width="3.88671875" style="3" customWidth="1"/>
    <col min="11288" max="11288" width="2.6640625" style="3" customWidth="1"/>
    <col min="11289" max="11291" width="3.88671875" style="3" customWidth="1"/>
    <col min="11292" max="11292" width="2.6640625" style="3" customWidth="1"/>
    <col min="11293" max="11524" width="11.44140625" style="3"/>
    <col min="11525" max="11535" width="3.88671875" style="3" customWidth="1"/>
    <col min="11536" max="11536" width="1.44140625" style="3" customWidth="1"/>
    <col min="11537" max="11539" width="3.88671875" style="3" customWidth="1"/>
    <col min="11540" max="11540" width="2.44140625" style="3" customWidth="1"/>
    <col min="11541" max="11543" width="3.88671875" style="3" customWidth="1"/>
    <col min="11544" max="11544" width="2.6640625" style="3" customWidth="1"/>
    <col min="11545" max="11547" width="3.88671875" style="3" customWidth="1"/>
    <col min="11548" max="11548" width="2.6640625" style="3" customWidth="1"/>
    <col min="11549" max="11780" width="11.44140625" style="3"/>
    <col min="11781" max="11791" width="3.88671875" style="3" customWidth="1"/>
    <col min="11792" max="11792" width="1.44140625" style="3" customWidth="1"/>
    <col min="11793" max="11795" width="3.88671875" style="3" customWidth="1"/>
    <col min="11796" max="11796" width="2.44140625" style="3" customWidth="1"/>
    <col min="11797" max="11799" width="3.88671875" style="3" customWidth="1"/>
    <col min="11800" max="11800" width="2.6640625" style="3" customWidth="1"/>
    <col min="11801" max="11803" width="3.88671875" style="3" customWidth="1"/>
    <col min="11804" max="11804" width="2.6640625" style="3" customWidth="1"/>
    <col min="11805" max="12036" width="11.44140625" style="3"/>
    <col min="12037" max="12047" width="3.88671875" style="3" customWidth="1"/>
    <col min="12048" max="12048" width="1.44140625" style="3" customWidth="1"/>
    <col min="12049" max="12051" width="3.88671875" style="3" customWidth="1"/>
    <col min="12052" max="12052" width="2.44140625" style="3" customWidth="1"/>
    <col min="12053" max="12055" width="3.88671875" style="3" customWidth="1"/>
    <col min="12056" max="12056" width="2.6640625" style="3" customWidth="1"/>
    <col min="12057" max="12059" width="3.88671875" style="3" customWidth="1"/>
    <col min="12060" max="12060" width="2.6640625" style="3" customWidth="1"/>
    <col min="12061" max="12292" width="11.44140625" style="3"/>
    <col min="12293" max="12303" width="3.88671875" style="3" customWidth="1"/>
    <col min="12304" max="12304" width="1.44140625" style="3" customWidth="1"/>
    <col min="12305" max="12307" width="3.88671875" style="3" customWidth="1"/>
    <col min="12308" max="12308" width="2.44140625" style="3" customWidth="1"/>
    <col min="12309" max="12311" width="3.88671875" style="3" customWidth="1"/>
    <col min="12312" max="12312" width="2.6640625" style="3" customWidth="1"/>
    <col min="12313" max="12315" width="3.88671875" style="3" customWidth="1"/>
    <col min="12316" max="12316" width="2.6640625" style="3" customWidth="1"/>
    <col min="12317" max="12548" width="11.44140625" style="3"/>
    <col min="12549" max="12559" width="3.88671875" style="3" customWidth="1"/>
    <col min="12560" max="12560" width="1.44140625" style="3" customWidth="1"/>
    <col min="12561" max="12563" width="3.88671875" style="3" customWidth="1"/>
    <col min="12564" max="12564" width="2.44140625" style="3" customWidth="1"/>
    <col min="12565" max="12567" width="3.88671875" style="3" customWidth="1"/>
    <col min="12568" max="12568" width="2.6640625" style="3" customWidth="1"/>
    <col min="12569" max="12571" width="3.88671875" style="3" customWidth="1"/>
    <col min="12572" max="12572" width="2.6640625" style="3" customWidth="1"/>
    <col min="12573" max="12804" width="11.44140625" style="3"/>
    <col min="12805" max="12815" width="3.88671875" style="3" customWidth="1"/>
    <col min="12816" max="12816" width="1.44140625" style="3" customWidth="1"/>
    <col min="12817" max="12819" width="3.88671875" style="3" customWidth="1"/>
    <col min="12820" max="12820" width="2.44140625" style="3" customWidth="1"/>
    <col min="12821" max="12823" width="3.88671875" style="3" customWidth="1"/>
    <col min="12824" max="12824" width="2.6640625" style="3" customWidth="1"/>
    <col min="12825" max="12827" width="3.88671875" style="3" customWidth="1"/>
    <col min="12828" max="12828" width="2.6640625" style="3" customWidth="1"/>
    <col min="12829" max="13060" width="11.44140625" style="3"/>
    <col min="13061" max="13071" width="3.88671875" style="3" customWidth="1"/>
    <col min="13072" max="13072" width="1.44140625" style="3" customWidth="1"/>
    <col min="13073" max="13075" width="3.88671875" style="3" customWidth="1"/>
    <col min="13076" max="13076" width="2.44140625" style="3" customWidth="1"/>
    <col min="13077" max="13079" width="3.88671875" style="3" customWidth="1"/>
    <col min="13080" max="13080" width="2.6640625" style="3" customWidth="1"/>
    <col min="13081" max="13083" width="3.88671875" style="3" customWidth="1"/>
    <col min="13084" max="13084" width="2.6640625" style="3" customWidth="1"/>
    <col min="13085" max="13316" width="11.44140625" style="3"/>
    <col min="13317" max="13327" width="3.88671875" style="3" customWidth="1"/>
    <col min="13328" max="13328" width="1.44140625" style="3" customWidth="1"/>
    <col min="13329" max="13331" width="3.88671875" style="3" customWidth="1"/>
    <col min="13332" max="13332" width="2.44140625" style="3" customWidth="1"/>
    <col min="13333" max="13335" width="3.88671875" style="3" customWidth="1"/>
    <col min="13336" max="13336" width="2.6640625" style="3" customWidth="1"/>
    <col min="13337" max="13339" width="3.88671875" style="3" customWidth="1"/>
    <col min="13340" max="13340" width="2.6640625" style="3" customWidth="1"/>
    <col min="13341" max="13572" width="11.44140625" style="3"/>
    <col min="13573" max="13583" width="3.88671875" style="3" customWidth="1"/>
    <col min="13584" max="13584" width="1.44140625" style="3" customWidth="1"/>
    <col min="13585" max="13587" width="3.88671875" style="3" customWidth="1"/>
    <col min="13588" max="13588" width="2.44140625" style="3" customWidth="1"/>
    <col min="13589" max="13591" width="3.88671875" style="3" customWidth="1"/>
    <col min="13592" max="13592" width="2.6640625" style="3" customWidth="1"/>
    <col min="13593" max="13595" width="3.88671875" style="3" customWidth="1"/>
    <col min="13596" max="13596" width="2.6640625" style="3" customWidth="1"/>
    <col min="13597" max="13828" width="11.44140625" style="3"/>
    <col min="13829" max="13839" width="3.88671875" style="3" customWidth="1"/>
    <col min="13840" max="13840" width="1.44140625" style="3" customWidth="1"/>
    <col min="13841" max="13843" width="3.88671875" style="3" customWidth="1"/>
    <col min="13844" max="13844" width="2.44140625" style="3" customWidth="1"/>
    <col min="13845" max="13847" width="3.88671875" style="3" customWidth="1"/>
    <col min="13848" max="13848" width="2.6640625" style="3" customWidth="1"/>
    <col min="13849" max="13851" width="3.88671875" style="3" customWidth="1"/>
    <col min="13852" max="13852" width="2.6640625" style="3" customWidth="1"/>
    <col min="13853" max="14084" width="11.44140625" style="3"/>
    <col min="14085" max="14095" width="3.88671875" style="3" customWidth="1"/>
    <col min="14096" max="14096" width="1.44140625" style="3" customWidth="1"/>
    <col min="14097" max="14099" width="3.88671875" style="3" customWidth="1"/>
    <col min="14100" max="14100" width="2.44140625" style="3" customWidth="1"/>
    <col min="14101" max="14103" width="3.88671875" style="3" customWidth="1"/>
    <col min="14104" max="14104" width="2.6640625" style="3" customWidth="1"/>
    <col min="14105" max="14107" width="3.88671875" style="3" customWidth="1"/>
    <col min="14108" max="14108" width="2.6640625" style="3" customWidth="1"/>
    <col min="14109" max="14340" width="11.44140625" style="3"/>
    <col min="14341" max="14351" width="3.88671875" style="3" customWidth="1"/>
    <col min="14352" max="14352" width="1.44140625" style="3" customWidth="1"/>
    <col min="14353" max="14355" width="3.88671875" style="3" customWidth="1"/>
    <col min="14356" max="14356" width="2.44140625" style="3" customWidth="1"/>
    <col min="14357" max="14359" width="3.88671875" style="3" customWidth="1"/>
    <col min="14360" max="14360" width="2.6640625" style="3" customWidth="1"/>
    <col min="14361" max="14363" width="3.88671875" style="3" customWidth="1"/>
    <col min="14364" max="14364" width="2.6640625" style="3" customWidth="1"/>
    <col min="14365" max="14596" width="11.44140625" style="3"/>
    <col min="14597" max="14607" width="3.88671875" style="3" customWidth="1"/>
    <col min="14608" max="14608" width="1.44140625" style="3" customWidth="1"/>
    <col min="14609" max="14611" width="3.88671875" style="3" customWidth="1"/>
    <col min="14612" max="14612" width="2.44140625" style="3" customWidth="1"/>
    <col min="14613" max="14615" width="3.88671875" style="3" customWidth="1"/>
    <col min="14616" max="14616" width="2.6640625" style="3" customWidth="1"/>
    <col min="14617" max="14619" width="3.88671875" style="3" customWidth="1"/>
    <col min="14620" max="14620" width="2.6640625" style="3" customWidth="1"/>
    <col min="14621" max="14852" width="11.44140625" style="3"/>
    <col min="14853" max="14863" width="3.88671875" style="3" customWidth="1"/>
    <col min="14864" max="14864" width="1.44140625" style="3" customWidth="1"/>
    <col min="14865" max="14867" width="3.88671875" style="3" customWidth="1"/>
    <col min="14868" max="14868" width="2.44140625" style="3" customWidth="1"/>
    <col min="14869" max="14871" width="3.88671875" style="3" customWidth="1"/>
    <col min="14872" max="14872" width="2.6640625" style="3" customWidth="1"/>
    <col min="14873" max="14875" width="3.88671875" style="3" customWidth="1"/>
    <col min="14876" max="14876" width="2.6640625" style="3" customWidth="1"/>
    <col min="14877" max="15108" width="11.44140625" style="3"/>
    <col min="15109" max="15119" width="3.88671875" style="3" customWidth="1"/>
    <col min="15120" max="15120" width="1.44140625" style="3" customWidth="1"/>
    <col min="15121" max="15123" width="3.88671875" style="3" customWidth="1"/>
    <col min="15124" max="15124" width="2.44140625" style="3" customWidth="1"/>
    <col min="15125" max="15127" width="3.88671875" style="3" customWidth="1"/>
    <col min="15128" max="15128" width="2.6640625" style="3" customWidth="1"/>
    <col min="15129" max="15131" width="3.88671875" style="3" customWidth="1"/>
    <col min="15132" max="15132" width="2.6640625" style="3" customWidth="1"/>
    <col min="15133" max="15364" width="11.44140625" style="3"/>
    <col min="15365" max="15375" width="3.88671875" style="3" customWidth="1"/>
    <col min="15376" max="15376" width="1.44140625" style="3" customWidth="1"/>
    <col min="15377" max="15379" width="3.88671875" style="3" customWidth="1"/>
    <col min="15380" max="15380" width="2.44140625" style="3" customWidth="1"/>
    <col min="15381" max="15383" width="3.88671875" style="3" customWidth="1"/>
    <col min="15384" max="15384" width="2.6640625" style="3" customWidth="1"/>
    <col min="15385" max="15387" width="3.88671875" style="3" customWidth="1"/>
    <col min="15388" max="15388" width="2.6640625" style="3" customWidth="1"/>
    <col min="15389" max="15620" width="11.44140625" style="3"/>
    <col min="15621" max="15631" width="3.88671875" style="3" customWidth="1"/>
    <col min="15632" max="15632" width="1.44140625" style="3" customWidth="1"/>
    <col min="15633" max="15635" width="3.88671875" style="3" customWidth="1"/>
    <col min="15636" max="15636" width="2.44140625" style="3" customWidth="1"/>
    <col min="15637" max="15639" width="3.88671875" style="3" customWidth="1"/>
    <col min="15640" max="15640" width="2.6640625" style="3" customWidth="1"/>
    <col min="15641" max="15643" width="3.88671875" style="3" customWidth="1"/>
    <col min="15644" max="15644" width="2.6640625" style="3" customWidth="1"/>
    <col min="15645" max="15876" width="11.44140625" style="3"/>
    <col min="15877" max="15887" width="3.88671875" style="3" customWidth="1"/>
    <col min="15888" max="15888" width="1.44140625" style="3" customWidth="1"/>
    <col min="15889" max="15891" width="3.88671875" style="3" customWidth="1"/>
    <col min="15892" max="15892" width="2.44140625" style="3" customWidth="1"/>
    <col min="15893" max="15895" width="3.88671875" style="3" customWidth="1"/>
    <col min="15896" max="15896" width="2.6640625" style="3" customWidth="1"/>
    <col min="15897" max="15899" width="3.88671875" style="3" customWidth="1"/>
    <col min="15900" max="15900" width="2.6640625" style="3" customWidth="1"/>
    <col min="15901" max="16132" width="11.44140625" style="3"/>
    <col min="16133" max="16143" width="3.88671875" style="3" customWidth="1"/>
    <col min="16144" max="16144" width="1.44140625" style="3" customWidth="1"/>
    <col min="16145" max="16147" width="3.88671875" style="3" customWidth="1"/>
    <col min="16148" max="16148" width="2.44140625" style="3" customWidth="1"/>
    <col min="16149" max="16151" width="3.88671875" style="3" customWidth="1"/>
    <col min="16152" max="16152" width="2.6640625" style="3" customWidth="1"/>
    <col min="16153" max="16155" width="3.88671875" style="3" customWidth="1"/>
    <col min="16156" max="16156" width="2.6640625" style="3" customWidth="1"/>
    <col min="16157" max="16384" width="11.44140625" style="3"/>
  </cols>
  <sheetData>
    <row r="1" spans="1:31" ht="15" thickBot="1"/>
    <row r="2" spans="1:31" ht="15" customHeight="1" thickBot="1">
      <c r="C2" s="261" t="s">
        <v>50</v>
      </c>
      <c r="D2" s="262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4"/>
      <c r="P2" s="100"/>
      <c r="Q2" s="100"/>
      <c r="R2" s="100"/>
      <c r="S2" s="100"/>
      <c r="T2" s="100"/>
      <c r="U2" s="269" t="s">
        <v>51</v>
      </c>
      <c r="V2" s="269"/>
      <c r="W2" s="269"/>
      <c r="X2" s="269"/>
      <c r="Y2" s="269"/>
      <c r="Z2" s="269"/>
      <c r="AA2" s="269"/>
      <c r="AB2" s="101"/>
      <c r="AE2" s="168" t="s">
        <v>52</v>
      </c>
    </row>
    <row r="3" spans="1:31" ht="17.25" customHeight="1" thickBot="1">
      <c r="A3" s="229" t="s">
        <v>53</v>
      </c>
      <c r="B3" s="236">
        <v>4</v>
      </c>
      <c r="C3" s="265"/>
      <c r="D3" s="266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8"/>
      <c r="P3" s="104"/>
      <c r="Q3" s="103"/>
      <c r="R3" s="103"/>
      <c r="S3" s="103"/>
      <c r="T3" s="104"/>
      <c r="U3" s="270"/>
      <c r="V3" s="270"/>
      <c r="W3" s="270"/>
      <c r="X3" s="270"/>
      <c r="Y3" s="270"/>
      <c r="Z3" s="270"/>
      <c r="AA3" s="270"/>
      <c r="AB3" s="105"/>
      <c r="AE3" s="168"/>
    </row>
    <row r="4" spans="1:31" ht="10.5" customHeight="1">
      <c r="B4" s="136"/>
      <c r="C4" s="109"/>
      <c r="D4" s="108"/>
      <c r="E4" s="110"/>
      <c r="F4" s="110"/>
      <c r="G4" s="108"/>
      <c r="H4" s="111"/>
      <c r="I4" s="111"/>
      <c r="J4" s="111"/>
      <c r="K4" s="111"/>
      <c r="L4" s="111"/>
      <c r="M4" s="111"/>
      <c r="N4" s="111"/>
      <c r="O4" s="112"/>
      <c r="P4" s="104"/>
      <c r="Q4" s="103"/>
      <c r="R4" s="103"/>
      <c r="S4" s="103"/>
      <c r="T4" s="104"/>
      <c r="U4" s="270"/>
      <c r="V4" s="270"/>
      <c r="W4" s="270"/>
      <c r="X4" s="270"/>
      <c r="Y4" s="270"/>
      <c r="Z4" s="270"/>
      <c r="AA4" s="270"/>
      <c r="AB4" s="106"/>
      <c r="AE4" s="168" t="s">
        <v>54</v>
      </c>
    </row>
    <row r="5" spans="1:31" ht="16.5" customHeight="1">
      <c r="B5" s="136"/>
      <c r="C5" s="113"/>
      <c r="D5" s="110"/>
      <c r="E5" s="110"/>
      <c r="F5" s="110"/>
      <c r="G5" s="110"/>
      <c r="H5" s="111"/>
      <c r="I5" s="111"/>
      <c r="J5" s="111"/>
      <c r="K5" s="111"/>
      <c r="L5" s="111"/>
      <c r="M5" s="111"/>
      <c r="N5" s="111"/>
      <c r="O5" s="112"/>
      <c r="P5" s="104"/>
      <c r="Q5" s="103"/>
      <c r="R5" s="103"/>
      <c r="S5" s="103"/>
      <c r="T5" s="104"/>
      <c r="U5" s="270" t="s">
        <v>55</v>
      </c>
      <c r="V5" s="270"/>
      <c r="W5" s="270"/>
      <c r="X5" s="271" t="s">
        <v>56</v>
      </c>
      <c r="Y5" s="271"/>
      <c r="Z5" s="271"/>
      <c r="AA5" s="271"/>
      <c r="AB5" s="106"/>
      <c r="AE5" s="168" t="s">
        <v>1</v>
      </c>
    </row>
    <row r="6" spans="1:31" ht="24" customHeight="1">
      <c r="B6" s="136"/>
      <c r="C6" s="114"/>
      <c r="D6" s="111"/>
      <c r="E6" s="111"/>
      <c r="F6" s="111"/>
      <c r="G6" s="111"/>
      <c r="H6" s="134"/>
      <c r="I6" s="133" t="s">
        <v>53</v>
      </c>
      <c r="J6" s="234">
        <f>B3</f>
        <v>4</v>
      </c>
      <c r="K6" s="111"/>
      <c r="L6" s="111"/>
      <c r="M6" s="111"/>
      <c r="N6" s="111"/>
      <c r="O6" s="112"/>
      <c r="P6" s="237"/>
      <c r="Q6" s="272" t="s">
        <v>57</v>
      </c>
      <c r="R6" s="272"/>
      <c r="S6" s="272"/>
      <c r="T6" s="272"/>
      <c r="U6" s="273">
        <f>VLOOKUP($B$3,'BASE DE DATOS'!$A$5:$AH$1718,16,0)</f>
        <v>0</v>
      </c>
      <c r="V6" s="274"/>
      <c r="W6" s="275"/>
      <c r="X6" s="276" t="str">
        <f ca="1">IF((U6+365)&gt;TODAY(),"APTO","SIN CAPACITACIÓN")</f>
        <v>SIN CAPACITACIÓN</v>
      </c>
      <c r="Y6" s="276"/>
      <c r="Z6" s="276"/>
      <c r="AA6" s="276"/>
      <c r="AB6" s="107"/>
      <c r="AE6" s="168" t="s">
        <v>58</v>
      </c>
    </row>
    <row r="7" spans="1:31" ht="24.75" customHeight="1">
      <c r="B7" s="136"/>
      <c r="C7" s="114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P7" s="237"/>
      <c r="Q7" s="272" t="s">
        <v>59</v>
      </c>
      <c r="R7" s="272"/>
      <c r="S7" s="272"/>
      <c r="T7" s="272"/>
      <c r="U7" s="273">
        <f>VLOOKUP($B$3,'BASE DE DATOS'!$A$5:$AH$1718,17,0)</f>
        <v>0</v>
      </c>
      <c r="V7" s="274"/>
      <c r="W7" s="275"/>
      <c r="X7" s="320" t="str">
        <f ca="1">IF((U7+365)&gt;TODAY(),"APTO","SIN CAPACITACIÓN")</f>
        <v>SIN CAPACITACIÓN</v>
      </c>
      <c r="Y7" s="321"/>
      <c r="Z7" s="321"/>
      <c r="AA7" s="322"/>
      <c r="AB7" s="107"/>
      <c r="AE7" s="168" t="s">
        <v>60</v>
      </c>
    </row>
    <row r="8" spans="1:31" ht="24.75" customHeight="1">
      <c r="B8" s="136"/>
      <c r="C8" s="115" t="s">
        <v>61</v>
      </c>
      <c r="D8" s="235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2"/>
      <c r="P8" s="237"/>
      <c r="Q8" s="272" t="s">
        <v>62</v>
      </c>
      <c r="R8" s="272"/>
      <c r="S8" s="272"/>
      <c r="T8" s="272"/>
      <c r="U8" s="273">
        <f>VLOOKUP($B$3,'BASE DE DATOS'!$A$5:$AH$1718,18,0)</f>
        <v>0</v>
      </c>
      <c r="V8" s="274"/>
      <c r="W8" s="275"/>
      <c r="X8" s="320" t="str">
        <f t="shared" ref="X8:X23" ca="1" si="0">IF((U8+365)&gt;TODAY(),"APTO","SIN CAPACITACIÓN")</f>
        <v>SIN CAPACITACIÓN</v>
      </c>
      <c r="Y8" s="321"/>
      <c r="Z8" s="321"/>
      <c r="AA8" s="322"/>
      <c r="AB8" s="107"/>
      <c r="AE8" s="3">
        <v>2</v>
      </c>
    </row>
    <row r="9" spans="1:31" ht="15" customHeight="1">
      <c r="B9" s="136"/>
      <c r="C9" s="277" t="s">
        <v>63</v>
      </c>
      <c r="D9" s="278"/>
      <c r="E9" s="278"/>
      <c r="F9" s="279"/>
      <c r="G9" s="280">
        <f>VLOOKUP($B$3,'BASE DE DATOS'!$A$5:$P$1718,2,0)</f>
        <v>0</v>
      </c>
      <c r="H9" s="281"/>
      <c r="I9" s="281"/>
      <c r="J9" s="281"/>
      <c r="K9" s="281"/>
      <c r="L9" s="281"/>
      <c r="M9" s="281"/>
      <c r="N9" s="282"/>
      <c r="O9" s="118"/>
      <c r="P9" s="237"/>
      <c r="Q9" s="272" t="s">
        <v>64</v>
      </c>
      <c r="R9" s="272"/>
      <c r="S9" s="272"/>
      <c r="T9" s="272"/>
      <c r="U9" s="273">
        <f>VLOOKUP($B$3,'BASE DE DATOS'!$A$5:$AH$1718,19,0)</f>
        <v>0</v>
      </c>
      <c r="V9" s="274"/>
      <c r="W9" s="275"/>
      <c r="X9" s="320" t="str">
        <f t="shared" ca="1" si="0"/>
        <v>SIN CAPACITACIÓN</v>
      </c>
      <c r="Y9" s="321"/>
      <c r="Z9" s="321"/>
      <c r="AA9" s="322"/>
      <c r="AB9" s="107"/>
    </row>
    <row r="10" spans="1:31" ht="24" customHeight="1">
      <c r="B10" s="136"/>
      <c r="C10" s="277"/>
      <c r="D10" s="278"/>
      <c r="E10" s="278"/>
      <c r="F10" s="279"/>
      <c r="G10" s="283"/>
      <c r="H10" s="284"/>
      <c r="I10" s="284"/>
      <c r="J10" s="284"/>
      <c r="K10" s="284"/>
      <c r="L10" s="284"/>
      <c r="M10" s="284"/>
      <c r="N10" s="285"/>
      <c r="O10" s="118"/>
      <c r="P10" s="237"/>
      <c r="Q10" s="272" t="s">
        <v>65</v>
      </c>
      <c r="R10" s="272"/>
      <c r="S10" s="272"/>
      <c r="T10" s="272"/>
      <c r="U10" s="273">
        <f>VLOOKUP($B$3,'BASE DE DATOS'!$A$5:$AH$1718,20,0)</f>
        <v>0</v>
      </c>
      <c r="V10" s="274"/>
      <c r="W10" s="275"/>
      <c r="X10" s="276" t="str">
        <f t="shared" ca="1" si="0"/>
        <v>SIN CAPACITACIÓN</v>
      </c>
      <c r="Y10" s="276"/>
      <c r="Z10" s="276"/>
      <c r="AA10" s="276"/>
      <c r="AB10" s="107"/>
    </row>
    <row r="11" spans="1:31" ht="15.75" customHeight="1">
      <c r="B11" s="136"/>
      <c r="C11" s="277" t="s">
        <v>66</v>
      </c>
      <c r="D11" s="278"/>
      <c r="E11" s="278"/>
      <c r="F11" s="279"/>
      <c r="G11" s="280">
        <f>VLOOKUP($B$3,'BASE DE DATOS'!$A$5:$P$1718,3,0)</f>
        <v>0</v>
      </c>
      <c r="H11" s="281"/>
      <c r="I11" s="281"/>
      <c r="J11" s="281"/>
      <c r="K11" s="281"/>
      <c r="L11" s="281"/>
      <c r="M11" s="281"/>
      <c r="N11" s="282"/>
      <c r="O11" s="118"/>
      <c r="P11" s="237"/>
      <c r="Q11" s="272" t="s">
        <v>67</v>
      </c>
      <c r="R11" s="272"/>
      <c r="S11" s="272"/>
      <c r="T11" s="272"/>
      <c r="U11" s="273">
        <f>VLOOKUP($B$3,'BASE DE DATOS'!$A$5:$AH$1718,21,0)</f>
        <v>0</v>
      </c>
      <c r="V11" s="274"/>
      <c r="W11" s="275"/>
      <c r="X11" s="276" t="str">
        <f t="shared" ca="1" si="0"/>
        <v>SIN CAPACITACIÓN</v>
      </c>
      <c r="Y11" s="276"/>
      <c r="Z11" s="276"/>
      <c r="AA11" s="276"/>
      <c r="AB11" s="107"/>
    </row>
    <row r="12" spans="1:31" ht="15.75" customHeight="1">
      <c r="B12" s="136"/>
      <c r="C12" s="277"/>
      <c r="D12" s="278"/>
      <c r="E12" s="278"/>
      <c r="F12" s="279"/>
      <c r="G12" s="283"/>
      <c r="H12" s="284"/>
      <c r="I12" s="284"/>
      <c r="J12" s="284"/>
      <c r="K12" s="284"/>
      <c r="L12" s="284"/>
      <c r="M12" s="284"/>
      <c r="N12" s="285"/>
      <c r="O12" s="118"/>
      <c r="P12" s="237"/>
      <c r="Q12" s="272" t="s">
        <v>68</v>
      </c>
      <c r="R12" s="272"/>
      <c r="S12" s="272"/>
      <c r="T12" s="272"/>
      <c r="U12" s="273">
        <f>VLOOKUP($B$3,'BASE DE DATOS'!$A$5:$AH$1718,22,0)</f>
        <v>0</v>
      </c>
      <c r="V12" s="274"/>
      <c r="W12" s="275"/>
      <c r="X12" s="276" t="str">
        <f t="shared" ca="1" si="0"/>
        <v>SIN CAPACITACIÓN</v>
      </c>
      <c r="Y12" s="276"/>
      <c r="Z12" s="276"/>
      <c r="AA12" s="276"/>
      <c r="AB12" s="107"/>
    </row>
    <row r="13" spans="1:31" ht="15.75" customHeight="1">
      <c r="B13" s="136"/>
      <c r="C13" s="247" t="s">
        <v>69</v>
      </c>
      <c r="D13" s="248"/>
      <c r="E13" s="116"/>
      <c r="F13" s="117"/>
      <c r="G13" s="286">
        <f>VLOOKUP($B$3,'BASE DE DATOS'!$A$5:$P$1718,5,0)</f>
        <v>0</v>
      </c>
      <c r="H13" s="287"/>
      <c r="I13" s="287"/>
      <c r="J13" s="287"/>
      <c r="K13" s="287"/>
      <c r="L13" s="287"/>
      <c r="M13" s="287"/>
      <c r="N13" s="288"/>
      <c r="O13" s="118"/>
      <c r="P13" s="237"/>
      <c r="Q13" s="272" t="s">
        <v>70</v>
      </c>
      <c r="R13" s="272"/>
      <c r="S13" s="272"/>
      <c r="T13" s="272"/>
      <c r="U13" s="273">
        <f>VLOOKUP($B$3,'BASE DE DATOS'!$A$5:$AH$1718,23,0)</f>
        <v>0</v>
      </c>
      <c r="V13" s="274"/>
      <c r="W13" s="275"/>
      <c r="X13" s="276" t="str">
        <f t="shared" ca="1" si="0"/>
        <v>SIN CAPACITACIÓN</v>
      </c>
      <c r="Y13" s="276"/>
      <c r="Z13" s="276"/>
      <c r="AA13" s="276"/>
      <c r="AB13" s="107"/>
    </row>
    <row r="14" spans="1:31" ht="24.75" customHeight="1">
      <c r="B14" s="136"/>
      <c r="C14" s="247" t="s">
        <v>71</v>
      </c>
      <c r="D14" s="248"/>
      <c r="E14" s="116"/>
      <c r="F14" s="117"/>
      <c r="G14" s="286">
        <f>VLOOKUP($B$3,'BASE DE DATOS'!$A$5:$P$1718,6,0)</f>
        <v>0</v>
      </c>
      <c r="H14" s="287"/>
      <c r="I14" s="287"/>
      <c r="J14" s="287"/>
      <c r="K14" s="287"/>
      <c r="L14" s="287"/>
      <c r="M14" s="287"/>
      <c r="N14" s="288"/>
      <c r="O14" s="118"/>
      <c r="P14" s="237"/>
      <c r="Q14" s="272" t="s">
        <v>72</v>
      </c>
      <c r="R14" s="272"/>
      <c r="S14" s="272"/>
      <c r="T14" s="272"/>
      <c r="U14" s="273">
        <f>VLOOKUP($B$3,'BASE DE DATOS'!$A$5:$AH$1718,24,0)</f>
        <v>0</v>
      </c>
      <c r="V14" s="274"/>
      <c r="W14" s="275"/>
      <c r="X14" s="276" t="str">
        <f t="shared" ca="1" si="0"/>
        <v>SIN CAPACITACIÓN</v>
      </c>
      <c r="Y14" s="276"/>
      <c r="Z14" s="276"/>
      <c r="AA14" s="276"/>
      <c r="AB14" s="107"/>
    </row>
    <row r="15" spans="1:31" ht="23.25" customHeight="1">
      <c r="B15" s="136"/>
      <c r="C15" s="240" t="s">
        <v>73</v>
      </c>
      <c r="D15" s="241"/>
      <c r="E15" s="116"/>
      <c r="F15" s="117"/>
      <c r="G15" s="104"/>
      <c r="H15" s="104"/>
      <c r="I15" s="104"/>
      <c r="J15" s="104"/>
      <c r="K15" s="104"/>
      <c r="L15" s="104"/>
      <c r="M15" s="104"/>
      <c r="N15" s="104"/>
      <c r="O15" s="118"/>
      <c r="P15" s="237"/>
      <c r="Q15" s="272" t="s">
        <v>32</v>
      </c>
      <c r="R15" s="272"/>
      <c r="S15" s="272"/>
      <c r="T15" s="272"/>
      <c r="U15" s="273">
        <f>VLOOKUP($B$3,'BASE DE DATOS'!$A$5:$AH$1718,25,0)</f>
        <v>0</v>
      </c>
      <c r="V15" s="274"/>
      <c r="W15" s="275"/>
      <c r="X15" s="276" t="str">
        <f t="shared" ca="1" si="0"/>
        <v>SIN CAPACITACIÓN</v>
      </c>
      <c r="Y15" s="276"/>
      <c r="Z15" s="276"/>
      <c r="AA15" s="276"/>
      <c r="AB15" s="107"/>
    </row>
    <row r="16" spans="1:31" ht="26.25" customHeight="1">
      <c r="B16" s="136"/>
      <c r="C16" s="102"/>
      <c r="D16" s="104"/>
      <c r="E16" s="290">
        <f>VLOOKUP(B3,'BASE DE DATOS'!$A$5:$AL$1718,8,0)</f>
        <v>0</v>
      </c>
      <c r="F16" s="291"/>
      <c r="G16" s="291"/>
      <c r="H16" s="291"/>
      <c r="I16" s="291"/>
      <c r="J16" s="292"/>
      <c r="K16" s="293">
        <f>VLOOKUP(B3,'BASE DE DATOS'!$A$5:$AL$1718,9,0)</f>
        <v>0</v>
      </c>
      <c r="L16" s="294"/>
      <c r="M16" s="294"/>
      <c r="N16" s="295"/>
      <c r="O16" s="118"/>
      <c r="P16" s="237"/>
      <c r="Q16" s="272" t="s">
        <v>74</v>
      </c>
      <c r="R16" s="272"/>
      <c r="S16" s="272"/>
      <c r="T16" s="272"/>
      <c r="U16" s="273">
        <f>VLOOKUP($B$3,'BASE DE DATOS'!$A$5:$AH$1718,26,0)</f>
        <v>0</v>
      </c>
      <c r="V16" s="274"/>
      <c r="W16" s="275"/>
      <c r="X16" s="323" t="str">
        <f t="shared" ca="1" si="0"/>
        <v>SIN CAPACITACIÓN</v>
      </c>
      <c r="Y16" s="324"/>
      <c r="Z16" s="324"/>
      <c r="AA16" s="325"/>
      <c r="AB16" s="107"/>
    </row>
    <row r="17" spans="1:32" ht="25.5" customHeight="1">
      <c r="B17" s="136"/>
      <c r="C17" s="289" t="s">
        <v>75</v>
      </c>
      <c r="D17" s="270"/>
      <c r="E17" s="270"/>
      <c r="F17" s="270"/>
      <c r="G17" s="270"/>
      <c r="H17" s="270"/>
      <c r="I17" s="104"/>
      <c r="J17" s="104"/>
      <c r="K17" s="104"/>
      <c r="L17" s="104"/>
      <c r="M17" s="104"/>
      <c r="N17" s="104"/>
      <c r="O17" s="118"/>
      <c r="P17" s="237"/>
      <c r="Q17" s="272" t="s">
        <v>34</v>
      </c>
      <c r="R17" s="272"/>
      <c r="S17" s="272"/>
      <c r="T17" s="272"/>
      <c r="U17" s="273">
        <f>VLOOKUP($B$3,'BASE DE DATOS'!$A$5:$AH$1718,27,0)</f>
        <v>0</v>
      </c>
      <c r="V17" s="274"/>
      <c r="W17" s="275"/>
      <c r="X17" s="323" t="str">
        <f ca="1">IF((U17+365)&gt;TODAY(),"APTO","SIN CAPACITACIÓN")</f>
        <v>SIN CAPACITACIÓN</v>
      </c>
      <c r="Y17" s="324"/>
      <c r="Z17" s="324"/>
      <c r="AA17" s="325"/>
      <c r="AB17" s="107"/>
      <c r="AF17" s="3">
        <v>1</v>
      </c>
    </row>
    <row r="18" spans="1:32" ht="15.75" customHeight="1">
      <c r="B18" s="136"/>
      <c r="C18" s="289"/>
      <c r="D18" s="270"/>
      <c r="E18" s="270"/>
      <c r="F18" s="270"/>
      <c r="G18" s="270"/>
      <c r="H18" s="270"/>
      <c r="I18" s="135"/>
      <c r="J18" s="140"/>
      <c r="K18" s="140"/>
      <c r="L18" s="140"/>
      <c r="M18" s="140"/>
      <c r="N18" s="104"/>
      <c r="O18" s="118"/>
      <c r="P18" s="237"/>
      <c r="Q18" s="272" t="s">
        <v>35</v>
      </c>
      <c r="R18" s="272"/>
      <c r="S18" s="272"/>
      <c r="T18" s="272"/>
      <c r="U18" s="273">
        <f>VLOOKUP($B$3,'BASE DE DATOS'!$A$5:$AH$1718,28,0)</f>
        <v>0</v>
      </c>
      <c r="V18" s="274"/>
      <c r="W18" s="275"/>
      <c r="X18" s="323" t="str">
        <f ca="1">IF((U18+365)&gt;TODAY(),"APTO","SIN CAPACITACIÓN")</f>
        <v>SIN CAPACITACIÓN</v>
      </c>
      <c r="Y18" s="324"/>
      <c r="Z18" s="324"/>
      <c r="AA18" s="325"/>
      <c r="AB18" s="107"/>
    </row>
    <row r="19" spans="1:32" ht="24.75" customHeight="1">
      <c r="B19" s="136"/>
      <c r="C19" s="102"/>
      <c r="D19" s="104"/>
      <c r="E19" s="297"/>
      <c r="F19" s="297"/>
      <c r="G19" s="297"/>
      <c r="H19" s="297"/>
      <c r="I19" s="297"/>
      <c r="J19" s="104"/>
      <c r="K19" s="104"/>
      <c r="L19" s="104"/>
      <c r="M19" s="104"/>
      <c r="N19" s="104"/>
      <c r="O19" s="118"/>
      <c r="P19" s="237"/>
      <c r="Q19" s="272" t="s">
        <v>36</v>
      </c>
      <c r="R19" s="272"/>
      <c r="S19" s="272"/>
      <c r="T19" s="272"/>
      <c r="U19" s="273">
        <f>VLOOKUP($B$3,'BASE DE DATOS'!$A$5:$AH$1718,29,0)</f>
        <v>0</v>
      </c>
      <c r="V19" s="274"/>
      <c r="W19" s="275"/>
      <c r="X19" s="276" t="str">
        <f t="shared" ca="1" si="0"/>
        <v>SIN CAPACITACIÓN</v>
      </c>
      <c r="Y19" s="276"/>
      <c r="Z19" s="276"/>
      <c r="AA19" s="276"/>
      <c r="AB19" s="107"/>
    </row>
    <row r="20" spans="1:32" ht="24.75" customHeight="1">
      <c r="B20" s="136"/>
      <c r="C20" s="102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18"/>
      <c r="P20" s="237"/>
      <c r="Q20" s="272" t="s">
        <v>77</v>
      </c>
      <c r="R20" s="272"/>
      <c r="S20" s="272"/>
      <c r="T20" s="272"/>
      <c r="U20" s="273">
        <f>VLOOKUP($B$3,'BASE DE DATOS'!$A$5:$AH$1718,30,0)</f>
        <v>0</v>
      </c>
      <c r="V20" s="274"/>
      <c r="W20" s="275"/>
      <c r="X20" s="276" t="str">
        <f t="shared" ca="1" si="0"/>
        <v>SIN CAPACITACIÓN</v>
      </c>
      <c r="Y20" s="276"/>
      <c r="Z20" s="276"/>
      <c r="AA20" s="276"/>
      <c r="AB20" s="107"/>
    </row>
    <row r="21" spans="1:32" ht="24.75" customHeight="1">
      <c r="B21" s="136"/>
      <c r="C21" s="137"/>
      <c r="D21" s="138"/>
      <c r="E21" s="138"/>
      <c r="F21" s="138"/>
      <c r="G21" s="139"/>
      <c r="H21" s="139"/>
      <c r="I21" s="139"/>
      <c r="J21" s="139"/>
      <c r="K21" s="135"/>
      <c r="L21" s="135"/>
      <c r="M21" s="135"/>
      <c r="N21" s="104"/>
      <c r="O21" s="119"/>
      <c r="P21" s="237"/>
      <c r="Q21" s="272" t="s">
        <v>85</v>
      </c>
      <c r="R21" s="272"/>
      <c r="S21" s="272"/>
      <c r="T21" s="272"/>
      <c r="U21" s="273">
        <f>VLOOKUP($B$3,'BASE DE DATOS'!$A$5:$AH$1718,31,0)</f>
        <v>0</v>
      </c>
      <c r="V21" s="274"/>
      <c r="W21" s="275"/>
      <c r="X21" s="276" t="str">
        <f t="shared" ca="1" si="0"/>
        <v>SIN CAPACITACIÓN</v>
      </c>
      <c r="Y21" s="276"/>
      <c r="Z21" s="276"/>
      <c r="AA21" s="276"/>
      <c r="AB21" s="107"/>
    </row>
    <row r="22" spans="1:32" ht="24" customHeight="1">
      <c r="B22" s="136"/>
      <c r="C22" s="137"/>
      <c r="D22" s="138"/>
      <c r="E22" s="296" t="s">
        <v>86</v>
      </c>
      <c r="F22" s="296"/>
      <c r="G22" s="296"/>
      <c r="H22" s="296"/>
      <c r="I22" s="296"/>
      <c r="J22" s="296"/>
      <c r="K22" s="296"/>
      <c r="L22" s="296"/>
      <c r="M22" s="296"/>
      <c r="N22" s="296"/>
      <c r="O22" s="119"/>
      <c r="P22" s="237"/>
      <c r="Q22" s="272" t="s">
        <v>40</v>
      </c>
      <c r="R22" s="272"/>
      <c r="S22" s="272"/>
      <c r="T22" s="272"/>
      <c r="U22" s="273">
        <f>VLOOKUP($B$3,'BASE DE DATOS'!$A$5:$AH$1718,32,0)</f>
        <v>0</v>
      </c>
      <c r="V22" s="274"/>
      <c r="W22" s="275"/>
      <c r="X22" s="276" t="str">
        <f t="shared" ca="1" si="0"/>
        <v>SIN CAPACITACIÓN</v>
      </c>
      <c r="Y22" s="276"/>
      <c r="Z22" s="276"/>
      <c r="AA22" s="276"/>
      <c r="AB22" s="107"/>
    </row>
    <row r="23" spans="1:32" ht="24.75" customHeight="1">
      <c r="B23" s="136"/>
      <c r="C23" s="309" t="s">
        <v>80</v>
      </c>
      <c r="D23" s="310"/>
      <c r="E23" s="310"/>
      <c r="F23" s="311"/>
      <c r="G23" s="326">
        <f>VLOOKUP(B3,'BASE DE DATOS'!$A$5:$P$1718,13,0)</f>
        <v>0</v>
      </c>
      <c r="H23" s="327"/>
      <c r="I23" s="328"/>
      <c r="J23" s="315" t="s">
        <v>81</v>
      </c>
      <c r="K23" s="316"/>
      <c r="L23" s="329">
        <f>G23+365</f>
        <v>365</v>
      </c>
      <c r="M23" s="330"/>
      <c r="N23" s="331"/>
      <c r="O23" s="120"/>
      <c r="P23" s="104"/>
      <c r="Q23" s="272" t="s">
        <v>82</v>
      </c>
      <c r="R23" s="272"/>
      <c r="S23" s="272"/>
      <c r="T23" s="272"/>
      <c r="U23" s="273">
        <f>VLOOKUP($B$3,'BASE DE DATOS'!$A$5:$AH$1718,33,0)</f>
        <v>0</v>
      </c>
      <c r="V23" s="274"/>
      <c r="W23" s="275"/>
      <c r="X23" s="276" t="str">
        <f t="shared" ca="1" si="0"/>
        <v>SIN CAPACITACIÓN</v>
      </c>
      <c r="Y23" s="276"/>
      <c r="Z23" s="276"/>
      <c r="AA23" s="276"/>
      <c r="AB23" s="107"/>
    </row>
    <row r="24" spans="1:32">
      <c r="B24" s="136"/>
      <c r="C24" s="298" t="s">
        <v>83</v>
      </c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300"/>
      <c r="P24" s="108"/>
      <c r="Q24" s="304" t="s">
        <v>84</v>
      </c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5"/>
    </row>
    <row r="25" spans="1:32" ht="12" customHeight="1" thickBot="1">
      <c r="B25" s="136"/>
      <c r="C25" s="301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3"/>
      <c r="P25" s="238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7"/>
    </row>
    <row r="26" spans="1:32"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</row>
    <row r="27" spans="1:32" ht="15" thickBot="1"/>
    <row r="28" spans="1:32" ht="15" customHeight="1" thickBot="1">
      <c r="C28" s="261" t="s">
        <v>50</v>
      </c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4"/>
      <c r="P28" s="100"/>
      <c r="Q28" s="100"/>
      <c r="R28" s="100"/>
      <c r="S28" s="100"/>
      <c r="T28" s="100"/>
      <c r="U28" s="269" t="s">
        <v>51</v>
      </c>
      <c r="V28" s="269"/>
      <c r="W28" s="269"/>
      <c r="X28" s="269"/>
      <c r="Y28" s="269"/>
      <c r="Z28" s="269"/>
      <c r="AA28" s="269"/>
      <c r="AB28" s="101"/>
      <c r="AE28" s="168" t="s">
        <v>52</v>
      </c>
    </row>
    <row r="29" spans="1:32" ht="17.25" customHeight="1" thickBot="1">
      <c r="A29" s="229" t="s">
        <v>53</v>
      </c>
      <c r="B29" s="236">
        <v>4</v>
      </c>
      <c r="C29" s="265"/>
      <c r="D29" s="266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8"/>
      <c r="P29" s="104"/>
      <c r="Q29" s="103"/>
      <c r="R29" s="103"/>
      <c r="S29" s="103"/>
      <c r="T29" s="104"/>
      <c r="U29" s="270"/>
      <c r="V29" s="270"/>
      <c r="W29" s="270"/>
      <c r="X29" s="270"/>
      <c r="Y29" s="270"/>
      <c r="Z29" s="270"/>
      <c r="AA29" s="270"/>
      <c r="AB29" s="105"/>
      <c r="AE29" s="168"/>
    </row>
    <row r="30" spans="1:32" ht="10.5" customHeight="1">
      <c r="B30" s="136"/>
      <c r="C30" s="109"/>
      <c r="D30" s="108"/>
      <c r="E30" s="110"/>
      <c r="F30" s="110"/>
      <c r="G30" s="108"/>
      <c r="H30" s="111"/>
      <c r="I30" s="111"/>
      <c r="J30" s="111"/>
      <c r="K30" s="111"/>
      <c r="L30" s="111"/>
      <c r="M30" s="111"/>
      <c r="N30" s="111"/>
      <c r="O30" s="112"/>
      <c r="P30" s="104"/>
      <c r="Q30" s="103"/>
      <c r="R30" s="103"/>
      <c r="S30" s="103"/>
      <c r="T30" s="104"/>
      <c r="U30" s="270"/>
      <c r="V30" s="270"/>
      <c r="W30" s="270"/>
      <c r="X30" s="270"/>
      <c r="Y30" s="270"/>
      <c r="Z30" s="270"/>
      <c r="AA30" s="270"/>
      <c r="AB30" s="106"/>
      <c r="AE30" s="168" t="s">
        <v>54</v>
      </c>
    </row>
    <row r="31" spans="1:32" ht="16.5" customHeight="1">
      <c r="B31" s="136"/>
      <c r="C31" s="113"/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2"/>
      <c r="P31" s="104"/>
      <c r="Q31" s="103"/>
      <c r="R31" s="103"/>
      <c r="S31" s="103"/>
      <c r="T31" s="104"/>
      <c r="U31" s="270" t="s">
        <v>55</v>
      </c>
      <c r="V31" s="270"/>
      <c r="W31" s="270"/>
      <c r="X31" s="271" t="s">
        <v>56</v>
      </c>
      <c r="Y31" s="271"/>
      <c r="Z31" s="271"/>
      <c r="AA31" s="271"/>
      <c r="AB31" s="106"/>
      <c r="AE31" s="168" t="s">
        <v>1</v>
      </c>
    </row>
    <row r="32" spans="1:32" ht="24" customHeight="1">
      <c r="B32" s="136"/>
      <c r="C32" s="114"/>
      <c r="D32" s="111"/>
      <c r="E32" s="111"/>
      <c r="F32" s="111"/>
      <c r="G32" s="111"/>
      <c r="H32" s="134"/>
      <c r="I32" s="133" t="s">
        <v>53</v>
      </c>
      <c r="J32" s="234">
        <f>B29</f>
        <v>4</v>
      </c>
      <c r="K32" s="111"/>
      <c r="L32" s="111"/>
      <c r="M32" s="111"/>
      <c r="N32" s="111"/>
      <c r="O32" s="112"/>
      <c r="P32" s="237"/>
      <c r="Q32" s="272" t="s">
        <v>57</v>
      </c>
      <c r="R32" s="272"/>
      <c r="S32" s="272"/>
      <c r="T32" s="272"/>
      <c r="U32" s="273">
        <f>VLOOKUP($B$3,'BASE DE DATOS'!$A$5:$AH$1718,16,0)</f>
        <v>0</v>
      </c>
      <c r="V32" s="274"/>
      <c r="W32" s="275"/>
      <c r="X32" s="276" t="str">
        <f ca="1">IF((U32+365)&gt;TODAY(),"APTO","SIN CAPACITACIÓN")</f>
        <v>SIN CAPACITACIÓN</v>
      </c>
      <c r="Y32" s="276"/>
      <c r="Z32" s="276"/>
      <c r="AA32" s="276"/>
      <c r="AB32" s="107"/>
      <c r="AE32" s="168" t="s">
        <v>58</v>
      </c>
    </row>
    <row r="33" spans="2:32" ht="24.75" customHeight="1">
      <c r="B33" s="136"/>
      <c r="C33" s="114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2"/>
      <c r="P33" s="237"/>
      <c r="Q33" s="272" t="s">
        <v>59</v>
      </c>
      <c r="R33" s="272"/>
      <c r="S33" s="272"/>
      <c r="T33" s="272"/>
      <c r="U33" s="273">
        <f>VLOOKUP($B$3,'BASE DE DATOS'!$A$5:$AH$1718,17,0)</f>
        <v>0</v>
      </c>
      <c r="V33" s="274"/>
      <c r="W33" s="275"/>
      <c r="X33" s="320" t="str">
        <f ca="1">IF((U33+365)&gt;TODAY(),"APTO","SIN CAPACITACIÓN")</f>
        <v>SIN CAPACITACIÓN</v>
      </c>
      <c r="Y33" s="321"/>
      <c r="Z33" s="321"/>
      <c r="AA33" s="322"/>
      <c r="AB33" s="107"/>
      <c r="AE33" s="168" t="s">
        <v>60</v>
      </c>
    </row>
    <row r="34" spans="2:32" ht="24.75" customHeight="1">
      <c r="B34" s="136"/>
      <c r="C34" s="115" t="s">
        <v>61</v>
      </c>
      <c r="D34" s="235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2"/>
      <c r="P34" s="237"/>
      <c r="Q34" s="272" t="s">
        <v>62</v>
      </c>
      <c r="R34" s="272"/>
      <c r="S34" s="272"/>
      <c r="T34" s="272"/>
      <c r="U34" s="273">
        <f>VLOOKUP($B$3,'BASE DE DATOS'!$A$5:$AH$1718,18,0)</f>
        <v>0</v>
      </c>
      <c r="V34" s="274"/>
      <c r="W34" s="275"/>
      <c r="X34" s="320" t="str">
        <f t="shared" ref="X34:X42" ca="1" si="1">IF((U34+365)&gt;TODAY(),"APTO","SIN CAPACITACIÓN")</f>
        <v>SIN CAPACITACIÓN</v>
      </c>
      <c r="Y34" s="321"/>
      <c r="Z34" s="321"/>
      <c r="AA34" s="322"/>
      <c r="AB34" s="107"/>
      <c r="AE34" s="3">
        <v>2</v>
      </c>
    </row>
    <row r="35" spans="2:32" ht="15" customHeight="1">
      <c r="B35" s="136"/>
      <c r="C35" s="277" t="s">
        <v>63</v>
      </c>
      <c r="D35" s="278"/>
      <c r="E35" s="278"/>
      <c r="F35" s="279"/>
      <c r="G35" s="280">
        <f>VLOOKUP($B$3,'BASE DE DATOS'!$A$5:$P$1718,2,0)</f>
        <v>0</v>
      </c>
      <c r="H35" s="281"/>
      <c r="I35" s="281"/>
      <c r="J35" s="281"/>
      <c r="K35" s="281"/>
      <c r="L35" s="281"/>
      <c r="M35" s="281"/>
      <c r="N35" s="282"/>
      <c r="O35" s="118"/>
      <c r="P35" s="237"/>
      <c r="Q35" s="272" t="s">
        <v>64</v>
      </c>
      <c r="R35" s="272"/>
      <c r="S35" s="272"/>
      <c r="T35" s="272"/>
      <c r="U35" s="273">
        <f>VLOOKUP($B$3,'BASE DE DATOS'!$A$5:$AH$1718,19,0)</f>
        <v>0</v>
      </c>
      <c r="V35" s="274"/>
      <c r="W35" s="275"/>
      <c r="X35" s="320" t="str">
        <f t="shared" ca="1" si="1"/>
        <v>SIN CAPACITACIÓN</v>
      </c>
      <c r="Y35" s="321"/>
      <c r="Z35" s="321"/>
      <c r="AA35" s="322"/>
      <c r="AB35" s="107"/>
    </row>
    <row r="36" spans="2:32" ht="24" customHeight="1">
      <c r="B36" s="136"/>
      <c r="C36" s="277"/>
      <c r="D36" s="278"/>
      <c r="E36" s="278"/>
      <c r="F36" s="279"/>
      <c r="G36" s="283"/>
      <c r="H36" s="284"/>
      <c r="I36" s="284"/>
      <c r="J36" s="284"/>
      <c r="K36" s="284"/>
      <c r="L36" s="284"/>
      <c r="M36" s="284"/>
      <c r="N36" s="285"/>
      <c r="O36" s="118"/>
      <c r="P36" s="237"/>
      <c r="Q36" s="272" t="s">
        <v>65</v>
      </c>
      <c r="R36" s="272"/>
      <c r="S36" s="272"/>
      <c r="T36" s="272"/>
      <c r="U36" s="273">
        <f>VLOOKUP($B$3,'BASE DE DATOS'!$A$5:$AH$1718,20,0)</f>
        <v>0</v>
      </c>
      <c r="V36" s="274"/>
      <c r="W36" s="275"/>
      <c r="X36" s="276" t="str">
        <f t="shared" ca="1" si="1"/>
        <v>SIN CAPACITACIÓN</v>
      </c>
      <c r="Y36" s="276"/>
      <c r="Z36" s="276"/>
      <c r="AA36" s="276"/>
      <c r="AB36" s="107"/>
    </row>
    <row r="37" spans="2:32" ht="15.75" customHeight="1">
      <c r="B37" s="136"/>
      <c r="C37" s="277" t="s">
        <v>66</v>
      </c>
      <c r="D37" s="278"/>
      <c r="E37" s="278"/>
      <c r="F37" s="279"/>
      <c r="G37" s="280">
        <f>VLOOKUP($B$3,'BASE DE DATOS'!$A$5:$P$1718,3,0)</f>
        <v>0</v>
      </c>
      <c r="H37" s="281"/>
      <c r="I37" s="281"/>
      <c r="J37" s="281"/>
      <c r="K37" s="281"/>
      <c r="L37" s="281"/>
      <c r="M37" s="281"/>
      <c r="N37" s="282"/>
      <c r="O37" s="118"/>
      <c r="P37" s="237"/>
      <c r="Q37" s="272" t="s">
        <v>67</v>
      </c>
      <c r="R37" s="272"/>
      <c r="S37" s="272"/>
      <c r="T37" s="272"/>
      <c r="U37" s="273">
        <f>VLOOKUP($B$3,'BASE DE DATOS'!$A$5:$AH$1718,21,0)</f>
        <v>0</v>
      </c>
      <c r="V37" s="274"/>
      <c r="W37" s="275"/>
      <c r="X37" s="276" t="str">
        <f t="shared" ca="1" si="1"/>
        <v>SIN CAPACITACIÓN</v>
      </c>
      <c r="Y37" s="276"/>
      <c r="Z37" s="276"/>
      <c r="AA37" s="276"/>
      <c r="AB37" s="107"/>
    </row>
    <row r="38" spans="2:32" ht="15.75" customHeight="1">
      <c r="B38" s="136"/>
      <c r="C38" s="277"/>
      <c r="D38" s="278"/>
      <c r="E38" s="278"/>
      <c r="F38" s="279"/>
      <c r="G38" s="283"/>
      <c r="H38" s="284"/>
      <c r="I38" s="284"/>
      <c r="J38" s="284"/>
      <c r="K38" s="284"/>
      <c r="L38" s="284"/>
      <c r="M38" s="284"/>
      <c r="N38" s="285"/>
      <c r="O38" s="118"/>
      <c r="P38" s="237"/>
      <c r="Q38" s="272" t="s">
        <v>68</v>
      </c>
      <c r="R38" s="272"/>
      <c r="S38" s="272"/>
      <c r="T38" s="272"/>
      <c r="U38" s="273">
        <f>VLOOKUP($B$3,'BASE DE DATOS'!$A$5:$AH$1718,22,0)</f>
        <v>0</v>
      </c>
      <c r="V38" s="274"/>
      <c r="W38" s="275"/>
      <c r="X38" s="276" t="str">
        <f t="shared" ca="1" si="1"/>
        <v>SIN CAPACITACIÓN</v>
      </c>
      <c r="Y38" s="276"/>
      <c r="Z38" s="276"/>
      <c r="AA38" s="276"/>
      <c r="AB38" s="107"/>
    </row>
    <row r="39" spans="2:32" ht="15.75" customHeight="1">
      <c r="B39" s="136"/>
      <c r="C39" s="247" t="s">
        <v>69</v>
      </c>
      <c r="D39" s="248"/>
      <c r="E39" s="116"/>
      <c r="F39" s="117"/>
      <c r="G39" s="286">
        <f>VLOOKUP($B$3,'BASE DE DATOS'!$A$5:$P$1718,5,0)</f>
        <v>0</v>
      </c>
      <c r="H39" s="287"/>
      <c r="I39" s="287"/>
      <c r="J39" s="287"/>
      <c r="K39" s="287"/>
      <c r="L39" s="287"/>
      <c r="M39" s="287"/>
      <c r="N39" s="288"/>
      <c r="O39" s="118"/>
      <c r="P39" s="237"/>
      <c r="Q39" s="272" t="s">
        <v>70</v>
      </c>
      <c r="R39" s="272"/>
      <c r="S39" s="272"/>
      <c r="T39" s="272"/>
      <c r="U39" s="273">
        <f>VLOOKUP($B$3,'BASE DE DATOS'!$A$5:$AH$1718,23,0)</f>
        <v>0</v>
      </c>
      <c r="V39" s="274"/>
      <c r="W39" s="275"/>
      <c r="X39" s="276" t="str">
        <f t="shared" ca="1" si="1"/>
        <v>SIN CAPACITACIÓN</v>
      </c>
      <c r="Y39" s="276"/>
      <c r="Z39" s="276"/>
      <c r="AA39" s="276"/>
      <c r="AB39" s="107"/>
    </row>
    <row r="40" spans="2:32" ht="24.75" customHeight="1">
      <c r="B40" s="136"/>
      <c r="C40" s="247" t="s">
        <v>71</v>
      </c>
      <c r="D40" s="248"/>
      <c r="E40" s="116"/>
      <c r="F40" s="117"/>
      <c r="G40" s="286">
        <f>VLOOKUP($B$3,'BASE DE DATOS'!$A$5:$P$1718,6,0)</f>
        <v>0</v>
      </c>
      <c r="H40" s="287"/>
      <c r="I40" s="287"/>
      <c r="J40" s="287"/>
      <c r="K40" s="287"/>
      <c r="L40" s="287"/>
      <c r="M40" s="287"/>
      <c r="N40" s="288"/>
      <c r="O40" s="118"/>
      <c r="P40" s="237"/>
      <c r="Q40" s="272" t="s">
        <v>72</v>
      </c>
      <c r="R40" s="272"/>
      <c r="S40" s="272"/>
      <c r="T40" s="272"/>
      <c r="U40" s="273">
        <f>VLOOKUP($B$3,'BASE DE DATOS'!$A$5:$AH$1718,24,0)</f>
        <v>0</v>
      </c>
      <c r="V40" s="274"/>
      <c r="W40" s="275"/>
      <c r="X40" s="276" t="str">
        <f t="shared" ca="1" si="1"/>
        <v>SIN CAPACITACIÓN</v>
      </c>
      <c r="Y40" s="276"/>
      <c r="Z40" s="276"/>
      <c r="AA40" s="276"/>
      <c r="AB40" s="107"/>
    </row>
    <row r="41" spans="2:32" ht="23.25" customHeight="1">
      <c r="B41" s="136"/>
      <c r="C41" s="240" t="s">
        <v>73</v>
      </c>
      <c r="D41" s="241"/>
      <c r="E41" s="116"/>
      <c r="F41" s="117"/>
      <c r="G41" s="104"/>
      <c r="H41" s="104"/>
      <c r="I41" s="104"/>
      <c r="J41" s="104"/>
      <c r="K41" s="104"/>
      <c r="L41" s="104"/>
      <c r="M41" s="104"/>
      <c r="N41" s="104"/>
      <c r="O41" s="118"/>
      <c r="P41" s="237"/>
      <c r="Q41" s="272" t="s">
        <v>32</v>
      </c>
      <c r="R41" s="272"/>
      <c r="S41" s="272"/>
      <c r="T41" s="272"/>
      <c r="U41" s="273">
        <f>VLOOKUP($B$3,'BASE DE DATOS'!$A$5:$AH$1718,25,0)</f>
        <v>0</v>
      </c>
      <c r="V41" s="274"/>
      <c r="W41" s="275"/>
      <c r="X41" s="276" t="str">
        <f t="shared" ca="1" si="1"/>
        <v>SIN CAPACITACIÓN</v>
      </c>
      <c r="Y41" s="276"/>
      <c r="Z41" s="276"/>
      <c r="AA41" s="276"/>
      <c r="AB41" s="107"/>
    </row>
    <row r="42" spans="2:32" ht="26.25" customHeight="1">
      <c r="B42" s="136"/>
      <c r="C42" s="102"/>
      <c r="D42" s="104"/>
      <c r="E42" s="290">
        <f>VLOOKUP(B29,'BASE DE DATOS'!$A$5:$AL$1718,8,0)</f>
        <v>0</v>
      </c>
      <c r="F42" s="291"/>
      <c r="G42" s="291"/>
      <c r="H42" s="291"/>
      <c r="I42" s="291"/>
      <c r="J42" s="292"/>
      <c r="K42" s="293">
        <f>VLOOKUP(B29,'BASE DE DATOS'!$A$5:$AL$1718,9,0)</f>
        <v>0</v>
      </c>
      <c r="L42" s="294"/>
      <c r="M42" s="294"/>
      <c r="N42" s="295"/>
      <c r="O42" s="118"/>
      <c r="P42" s="237"/>
      <c r="Q42" s="272" t="s">
        <v>74</v>
      </c>
      <c r="R42" s="272"/>
      <c r="S42" s="272"/>
      <c r="T42" s="272"/>
      <c r="U42" s="273">
        <f>VLOOKUP($B$3,'BASE DE DATOS'!$A$5:$AH$1718,26,0)</f>
        <v>0</v>
      </c>
      <c r="V42" s="274"/>
      <c r="W42" s="275"/>
      <c r="X42" s="323" t="str">
        <f t="shared" ca="1" si="1"/>
        <v>SIN CAPACITACIÓN</v>
      </c>
      <c r="Y42" s="324"/>
      <c r="Z42" s="324"/>
      <c r="AA42" s="325"/>
      <c r="AB42" s="107"/>
    </row>
    <row r="43" spans="2:32" ht="25.5" customHeight="1">
      <c r="B43" s="136"/>
      <c r="C43" s="289" t="s">
        <v>75</v>
      </c>
      <c r="D43" s="270"/>
      <c r="E43" s="270"/>
      <c r="F43" s="270"/>
      <c r="G43" s="270"/>
      <c r="H43" s="270"/>
      <c r="I43" s="104"/>
      <c r="J43" s="104"/>
      <c r="K43" s="104"/>
      <c r="L43" s="104"/>
      <c r="M43" s="104"/>
      <c r="N43" s="104"/>
      <c r="O43" s="118"/>
      <c r="P43" s="237"/>
      <c r="Q43" s="272" t="s">
        <v>34</v>
      </c>
      <c r="R43" s="272"/>
      <c r="S43" s="272"/>
      <c r="T43" s="272"/>
      <c r="U43" s="273">
        <f>VLOOKUP($B$3,'BASE DE DATOS'!$A$5:$AH$1718,27,0)</f>
        <v>0</v>
      </c>
      <c r="V43" s="274"/>
      <c r="W43" s="275"/>
      <c r="X43" s="323" t="str">
        <f ca="1">IF((U43+365)&gt;TODAY(),"APTO","SIN CAPACITACIÓN")</f>
        <v>SIN CAPACITACIÓN</v>
      </c>
      <c r="Y43" s="324"/>
      <c r="Z43" s="324"/>
      <c r="AA43" s="325"/>
      <c r="AB43" s="107"/>
      <c r="AF43" s="3">
        <v>1</v>
      </c>
    </row>
    <row r="44" spans="2:32" ht="15.75" customHeight="1">
      <c r="B44" s="136"/>
      <c r="C44" s="289"/>
      <c r="D44" s="270"/>
      <c r="E44" s="270"/>
      <c r="F44" s="270"/>
      <c r="G44" s="270"/>
      <c r="H44" s="270"/>
      <c r="I44" s="135"/>
      <c r="J44" s="140"/>
      <c r="K44" s="140"/>
      <c r="L44" s="140"/>
      <c r="M44" s="140"/>
      <c r="N44" s="104"/>
      <c r="O44" s="118"/>
      <c r="P44" s="237"/>
      <c r="Q44" s="272" t="s">
        <v>35</v>
      </c>
      <c r="R44" s="272"/>
      <c r="S44" s="272"/>
      <c r="T44" s="272"/>
      <c r="U44" s="273">
        <f>VLOOKUP($B$3,'BASE DE DATOS'!$A$5:$AH$1718,28,0)</f>
        <v>0</v>
      </c>
      <c r="V44" s="274"/>
      <c r="W44" s="275"/>
      <c r="X44" s="323" t="str">
        <f ca="1">IF((U44+365)&gt;TODAY(),"APTO","SIN CAPACITACIÓN")</f>
        <v>SIN CAPACITACIÓN</v>
      </c>
      <c r="Y44" s="324"/>
      <c r="Z44" s="324"/>
      <c r="AA44" s="325"/>
      <c r="AB44" s="107"/>
    </row>
    <row r="45" spans="2:32" ht="24.75" customHeight="1">
      <c r="B45" s="136"/>
      <c r="C45" s="102"/>
      <c r="D45" s="104"/>
      <c r="E45" s="297"/>
      <c r="F45" s="297"/>
      <c r="G45" s="297"/>
      <c r="H45" s="297"/>
      <c r="I45" s="297"/>
      <c r="J45" s="104"/>
      <c r="K45" s="104"/>
      <c r="L45" s="104"/>
      <c r="M45" s="104"/>
      <c r="N45" s="104"/>
      <c r="O45" s="118"/>
      <c r="P45" s="237"/>
      <c r="Q45" s="272" t="s">
        <v>36</v>
      </c>
      <c r="R45" s="272"/>
      <c r="S45" s="272"/>
      <c r="T45" s="272"/>
      <c r="U45" s="273">
        <f>VLOOKUP($B$3,'BASE DE DATOS'!$A$5:$AH$1718,29,0)</f>
        <v>0</v>
      </c>
      <c r="V45" s="274"/>
      <c r="W45" s="275"/>
      <c r="X45" s="276" t="str">
        <f t="shared" ref="X45:X49" ca="1" si="2">IF((U45+365)&gt;TODAY(),"APTO","SIN CAPACITACIÓN")</f>
        <v>SIN CAPACITACIÓN</v>
      </c>
      <c r="Y45" s="276"/>
      <c r="Z45" s="276"/>
      <c r="AA45" s="276"/>
      <c r="AB45" s="107"/>
    </row>
    <row r="46" spans="2:32" ht="24.75" customHeight="1">
      <c r="B46" s="136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18"/>
      <c r="P46" s="237"/>
      <c r="Q46" s="272" t="s">
        <v>77</v>
      </c>
      <c r="R46" s="272"/>
      <c r="S46" s="272"/>
      <c r="T46" s="272"/>
      <c r="U46" s="273">
        <f>VLOOKUP($B$3,'BASE DE DATOS'!$A$5:$AH$1718,30,0)</f>
        <v>0</v>
      </c>
      <c r="V46" s="274"/>
      <c r="W46" s="275"/>
      <c r="X46" s="276" t="str">
        <f t="shared" ca="1" si="2"/>
        <v>SIN CAPACITACIÓN</v>
      </c>
      <c r="Y46" s="276"/>
      <c r="Z46" s="276"/>
      <c r="AA46" s="276"/>
      <c r="AB46" s="107"/>
    </row>
    <row r="47" spans="2:32" ht="24.75" customHeight="1">
      <c r="B47" s="136"/>
      <c r="C47" s="137"/>
      <c r="D47" s="138"/>
      <c r="E47" s="138"/>
      <c r="F47" s="138"/>
      <c r="G47" s="139"/>
      <c r="H47" s="139"/>
      <c r="I47" s="139"/>
      <c r="J47" s="139"/>
      <c r="K47" s="135"/>
      <c r="L47" s="135"/>
      <c r="M47" s="135"/>
      <c r="N47" s="104"/>
      <c r="O47" s="119"/>
      <c r="P47" s="237"/>
      <c r="Q47" s="272" t="s">
        <v>85</v>
      </c>
      <c r="R47" s="272"/>
      <c r="S47" s="272"/>
      <c r="T47" s="272"/>
      <c r="U47" s="273">
        <f>VLOOKUP($B$3,'BASE DE DATOS'!$A$5:$AH$1718,31,0)</f>
        <v>0</v>
      </c>
      <c r="V47" s="274"/>
      <c r="W47" s="275"/>
      <c r="X47" s="276" t="str">
        <f t="shared" ca="1" si="2"/>
        <v>SIN CAPACITACIÓN</v>
      </c>
      <c r="Y47" s="276"/>
      <c r="Z47" s="276"/>
      <c r="AA47" s="276"/>
      <c r="AB47" s="107"/>
    </row>
    <row r="48" spans="2:32" ht="24" customHeight="1">
      <c r="B48" s="136"/>
      <c r="C48" s="137"/>
      <c r="D48" s="138"/>
      <c r="E48" s="296" t="s">
        <v>86</v>
      </c>
      <c r="F48" s="296"/>
      <c r="G48" s="296"/>
      <c r="H48" s="296"/>
      <c r="I48" s="296"/>
      <c r="J48" s="296"/>
      <c r="K48" s="296"/>
      <c r="L48" s="296"/>
      <c r="M48" s="296"/>
      <c r="N48" s="296"/>
      <c r="O48" s="119"/>
      <c r="P48" s="237"/>
      <c r="Q48" s="272" t="s">
        <v>40</v>
      </c>
      <c r="R48" s="272"/>
      <c r="S48" s="272"/>
      <c r="T48" s="272"/>
      <c r="U48" s="273">
        <f>VLOOKUP($B$3,'BASE DE DATOS'!$A$5:$AH$1718,32,0)</f>
        <v>0</v>
      </c>
      <c r="V48" s="274"/>
      <c r="W48" s="275"/>
      <c r="X48" s="276" t="str">
        <f t="shared" ca="1" si="2"/>
        <v>SIN CAPACITACIÓN</v>
      </c>
      <c r="Y48" s="276"/>
      <c r="Z48" s="276"/>
      <c r="AA48" s="276"/>
      <c r="AB48" s="107"/>
    </row>
    <row r="49" spans="2:29" ht="24.75" customHeight="1">
      <c r="B49" s="136"/>
      <c r="C49" s="309" t="s">
        <v>80</v>
      </c>
      <c r="D49" s="310"/>
      <c r="E49" s="310"/>
      <c r="F49" s="311"/>
      <c r="G49" s="326">
        <f>VLOOKUP(B29,'BASE DE DATOS'!$A$5:$P$1718,13,0)</f>
        <v>0</v>
      </c>
      <c r="H49" s="327"/>
      <c r="I49" s="328"/>
      <c r="J49" s="315" t="s">
        <v>81</v>
      </c>
      <c r="K49" s="316"/>
      <c r="L49" s="329">
        <f>G49+365</f>
        <v>365</v>
      </c>
      <c r="M49" s="330"/>
      <c r="N49" s="331"/>
      <c r="O49" s="120"/>
      <c r="P49" s="104"/>
      <c r="Q49" s="272" t="s">
        <v>82</v>
      </c>
      <c r="R49" s="272"/>
      <c r="S49" s="272"/>
      <c r="T49" s="272"/>
      <c r="U49" s="273">
        <f>VLOOKUP($B$3,'BASE DE DATOS'!$A$5:$AH$1718,33,0)</f>
        <v>0</v>
      </c>
      <c r="V49" s="274"/>
      <c r="W49" s="275"/>
      <c r="X49" s="276" t="str">
        <f t="shared" ca="1" si="2"/>
        <v>SIN CAPACITACIÓN</v>
      </c>
      <c r="Y49" s="276"/>
      <c r="Z49" s="276"/>
      <c r="AA49" s="276"/>
      <c r="AB49" s="107"/>
    </row>
    <row r="50" spans="2:29">
      <c r="B50" s="136"/>
      <c r="C50" s="298" t="s">
        <v>83</v>
      </c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300"/>
      <c r="P50" s="108"/>
      <c r="Q50" s="304" t="s">
        <v>84</v>
      </c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5"/>
    </row>
    <row r="51" spans="2:29" ht="12" customHeight="1" thickBot="1">
      <c r="B51" s="136"/>
      <c r="C51" s="301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3"/>
      <c r="P51" s="238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7"/>
    </row>
    <row r="52" spans="2:29">
      <c r="B52" s="308"/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</row>
  </sheetData>
  <mergeCells count="152">
    <mergeCell ref="X49:AA49"/>
    <mergeCell ref="C50:O51"/>
    <mergeCell ref="Q50:AB51"/>
    <mergeCell ref="B52:AC52"/>
    <mergeCell ref="C49:F49"/>
    <mergeCell ref="G49:I49"/>
    <mergeCell ref="J49:K49"/>
    <mergeCell ref="L49:N49"/>
    <mergeCell ref="Q49:T49"/>
    <mergeCell ref="U49:W49"/>
    <mergeCell ref="Q47:T47"/>
    <mergeCell ref="U47:W47"/>
    <mergeCell ref="X47:AA47"/>
    <mergeCell ref="E48:N48"/>
    <mergeCell ref="Q48:T48"/>
    <mergeCell ref="U48:W48"/>
    <mergeCell ref="X48:AA48"/>
    <mergeCell ref="E45:I45"/>
    <mergeCell ref="Q45:T45"/>
    <mergeCell ref="U45:W45"/>
    <mergeCell ref="X45:AA45"/>
    <mergeCell ref="Q46:T46"/>
    <mergeCell ref="U46:W46"/>
    <mergeCell ref="X46:AA46"/>
    <mergeCell ref="C43:H44"/>
    <mergeCell ref="Q43:T43"/>
    <mergeCell ref="U43:W43"/>
    <mergeCell ref="X43:AA43"/>
    <mergeCell ref="Q44:T44"/>
    <mergeCell ref="U44:W44"/>
    <mergeCell ref="X44:AA44"/>
    <mergeCell ref="Q41:T41"/>
    <mergeCell ref="U41:W41"/>
    <mergeCell ref="X41:AA41"/>
    <mergeCell ref="E42:J42"/>
    <mergeCell ref="K42:N42"/>
    <mergeCell ref="Q42:T42"/>
    <mergeCell ref="U42:W42"/>
    <mergeCell ref="X42:AA42"/>
    <mergeCell ref="G39:N39"/>
    <mergeCell ref="Q39:T39"/>
    <mergeCell ref="U39:W39"/>
    <mergeCell ref="X39:AA39"/>
    <mergeCell ref="G40:N40"/>
    <mergeCell ref="Q40:T40"/>
    <mergeCell ref="U40:W40"/>
    <mergeCell ref="X40:AA40"/>
    <mergeCell ref="X36:AA36"/>
    <mergeCell ref="C37:F38"/>
    <mergeCell ref="G37:N38"/>
    <mergeCell ref="Q37:T37"/>
    <mergeCell ref="U37:W37"/>
    <mergeCell ref="X37:AA37"/>
    <mergeCell ref="Q38:T38"/>
    <mergeCell ref="U38:W38"/>
    <mergeCell ref="X38:AA38"/>
    <mergeCell ref="Q34:T34"/>
    <mergeCell ref="U34:W34"/>
    <mergeCell ref="X34:AA34"/>
    <mergeCell ref="C35:F36"/>
    <mergeCell ref="G35:N36"/>
    <mergeCell ref="Q35:T35"/>
    <mergeCell ref="U35:W35"/>
    <mergeCell ref="X35:AA35"/>
    <mergeCell ref="Q36:T36"/>
    <mergeCell ref="U36:W36"/>
    <mergeCell ref="U31:W31"/>
    <mergeCell ref="X31:AA31"/>
    <mergeCell ref="Q32:T32"/>
    <mergeCell ref="U32:W32"/>
    <mergeCell ref="X32:AA32"/>
    <mergeCell ref="Q33:T33"/>
    <mergeCell ref="U33:W33"/>
    <mergeCell ref="X33:AA33"/>
    <mergeCell ref="X23:AA23"/>
    <mergeCell ref="C24:O25"/>
    <mergeCell ref="Q24:AB25"/>
    <mergeCell ref="B26:AC26"/>
    <mergeCell ref="C28:O29"/>
    <mergeCell ref="U28:AA30"/>
    <mergeCell ref="C23:F23"/>
    <mergeCell ref="G23:I23"/>
    <mergeCell ref="J23:K23"/>
    <mergeCell ref="L23:N23"/>
    <mergeCell ref="Q23:T23"/>
    <mergeCell ref="U23:W23"/>
    <mergeCell ref="Q21:T21"/>
    <mergeCell ref="U21:W21"/>
    <mergeCell ref="X21:AA21"/>
    <mergeCell ref="E22:N22"/>
    <mergeCell ref="Q22:T22"/>
    <mergeCell ref="U22:W22"/>
    <mergeCell ref="X22:AA22"/>
    <mergeCell ref="E19:I19"/>
    <mergeCell ref="Q19:T19"/>
    <mergeCell ref="U19:W19"/>
    <mergeCell ref="X19:AA19"/>
    <mergeCell ref="Q20:T20"/>
    <mergeCell ref="U20:W20"/>
    <mergeCell ref="X20:AA20"/>
    <mergeCell ref="C17:H18"/>
    <mergeCell ref="Q17:T17"/>
    <mergeCell ref="U17:W17"/>
    <mergeCell ref="X17:AA17"/>
    <mergeCell ref="Q18:T18"/>
    <mergeCell ref="U18:W18"/>
    <mergeCell ref="X18:AA18"/>
    <mergeCell ref="Q15:T15"/>
    <mergeCell ref="U15:W15"/>
    <mergeCell ref="X15:AA15"/>
    <mergeCell ref="E16:J16"/>
    <mergeCell ref="K16:N16"/>
    <mergeCell ref="Q16:T16"/>
    <mergeCell ref="U16:W16"/>
    <mergeCell ref="X16:AA16"/>
    <mergeCell ref="G13:N13"/>
    <mergeCell ref="Q13:T13"/>
    <mergeCell ref="U13:W13"/>
    <mergeCell ref="X13:AA13"/>
    <mergeCell ref="G14:N14"/>
    <mergeCell ref="Q14:T14"/>
    <mergeCell ref="U14:W14"/>
    <mergeCell ref="X14:AA14"/>
    <mergeCell ref="C11:F12"/>
    <mergeCell ref="G11:N12"/>
    <mergeCell ref="Q11:T11"/>
    <mergeCell ref="U11:W11"/>
    <mergeCell ref="X11:AA11"/>
    <mergeCell ref="Q12:T12"/>
    <mergeCell ref="U12:W12"/>
    <mergeCell ref="X12:AA12"/>
    <mergeCell ref="C2:O3"/>
    <mergeCell ref="U2:AA4"/>
    <mergeCell ref="U5:W5"/>
    <mergeCell ref="X5:AA5"/>
    <mergeCell ref="Q6:T6"/>
    <mergeCell ref="U6:W6"/>
    <mergeCell ref="X6:AA6"/>
    <mergeCell ref="C9:F10"/>
    <mergeCell ref="G9:N10"/>
    <mergeCell ref="Q9:T9"/>
    <mergeCell ref="U9:W9"/>
    <mergeCell ref="X9:AA9"/>
    <mergeCell ref="Q10:T10"/>
    <mergeCell ref="U10:W10"/>
    <mergeCell ref="X10:AA10"/>
    <mergeCell ref="Q7:T7"/>
    <mergeCell ref="U7:W7"/>
    <mergeCell ref="X7:AA7"/>
    <mergeCell ref="Q8:T8"/>
    <mergeCell ref="U8:W8"/>
    <mergeCell ref="X8:AA8"/>
  </mergeCells>
  <conditionalFormatting sqref="U6:X17 U19:X23 U18:W18">
    <cfRule type="containsText" dxfId="119" priority="120" operator="containsText" text="VENCIDO">
      <formula>NOT(ISERROR(SEARCH("VENCIDO",U6)))</formula>
    </cfRule>
  </conditionalFormatting>
  <conditionalFormatting sqref="AF9">
    <cfRule type="expression" dxfId="118" priority="119">
      <formula>"si,AD10=te amo"</formula>
    </cfRule>
  </conditionalFormatting>
  <conditionalFormatting sqref="P25 P2:U2 A26:XFD26 C1:XFD1 A3 AD52:XFD52 AC24:XFD25 AF2:XFD7 P16:Q17 P14:P15 P6:Q13 AB8:XFD23 B3:B25 P19:Q24 P18 U19:X23 U18:W18 C17 AB2:AD7 U5:X17 P3:S5">
    <cfRule type="containsText" dxfId="117" priority="117" operator="containsText" text="Sí">
      <formula>NOT(ISERROR(SEARCH("Sí",A1)))</formula>
    </cfRule>
    <cfRule type="containsText" dxfId="116" priority="118" operator="containsText" text="vencida">
      <formula>NOT(ISERROR(SEARCH("vencida",A1)))</formula>
    </cfRule>
  </conditionalFormatting>
  <conditionalFormatting sqref="E8:O8 O17:O19 C9 C13:G13 C14:F14 O9:O14 G11 C15:O16 G9 C11">
    <cfRule type="containsText" dxfId="115" priority="115" operator="containsText" text="Sí">
      <formula>NOT(ISERROR(SEARCH("Sí",C8)))</formula>
    </cfRule>
    <cfRule type="containsText" dxfId="114" priority="116" operator="containsText" text="vencida">
      <formula>NOT(ISERROR(SEARCH("vencida",C8)))</formula>
    </cfRule>
  </conditionalFormatting>
  <conditionalFormatting sqref="C4:O5 C2:D2 O21:O22 C7:O7 C6:H6 K6:O6">
    <cfRule type="containsText" dxfId="113" priority="113" operator="containsText" text="Sí">
      <formula>NOT(ISERROR(SEARCH("Sí",C2)))</formula>
    </cfRule>
    <cfRule type="containsText" dxfId="112" priority="114" operator="containsText" text="vencida">
      <formula>NOT(ISERROR(SEARCH("vencida",C2)))</formula>
    </cfRule>
  </conditionalFormatting>
  <conditionalFormatting sqref="O20">
    <cfRule type="containsText" dxfId="111" priority="111" operator="containsText" text="Sí">
      <formula>NOT(ISERROR(SEARCH("Sí",O20)))</formula>
    </cfRule>
    <cfRule type="containsText" dxfId="110" priority="112" operator="containsText" text="vencida">
      <formula>NOT(ISERROR(SEARCH("vencida",O20)))</formula>
    </cfRule>
  </conditionalFormatting>
  <conditionalFormatting sqref="X6:X17 X19:X23">
    <cfRule type="cellIs" dxfId="109" priority="109" operator="equal">
      <formula>"si"</formula>
    </cfRule>
    <cfRule type="cellIs" dxfId="108" priority="110" operator="equal">
      <formula>"vencida"</formula>
    </cfRule>
  </conditionalFormatting>
  <conditionalFormatting sqref="X19:AA23 X16:X17 X6:AA15">
    <cfRule type="cellIs" dxfId="107" priority="108" operator="equal">
      <formula>"SIN CAPACITACIÓN"</formula>
    </cfRule>
  </conditionalFormatting>
  <conditionalFormatting sqref="X19:AA23 X16:X17 X6:AA15">
    <cfRule type="cellIs" dxfId="106" priority="107" operator="equal">
      <formula>"APTO"</formula>
    </cfRule>
  </conditionalFormatting>
  <conditionalFormatting sqref="J6">
    <cfRule type="containsText" dxfId="105" priority="105" operator="containsText" text="Sí">
      <formula>NOT(ISERROR(SEARCH("Sí",J6)))</formula>
    </cfRule>
    <cfRule type="containsText" dxfId="104" priority="106" operator="containsText" text="vencida">
      <formula>NOT(ISERROR(SEARCH("vencida",J6)))</formula>
    </cfRule>
  </conditionalFormatting>
  <conditionalFormatting sqref="I6">
    <cfRule type="containsText" dxfId="103" priority="103" operator="containsText" text="Sí">
      <formula>NOT(ISERROR(SEARCH("Sí",I6)))</formula>
    </cfRule>
    <cfRule type="containsText" dxfId="102" priority="104" operator="containsText" text="vencida">
      <formula>NOT(ISERROR(SEARCH("vencida",I6)))</formula>
    </cfRule>
  </conditionalFormatting>
  <conditionalFormatting sqref="A52:AC52">
    <cfRule type="containsText" dxfId="101" priority="101" operator="containsText" text="Sí">
      <formula>NOT(ISERROR(SEARCH("Sí",A52)))</formula>
    </cfRule>
    <cfRule type="containsText" dxfId="100" priority="102" operator="containsText" text="vencida">
      <formula>NOT(ISERROR(SEARCH("vencida",A52)))</formula>
    </cfRule>
  </conditionalFormatting>
  <conditionalFormatting sqref="C20:N20">
    <cfRule type="containsText" dxfId="99" priority="99" operator="containsText" text="Sí">
      <formula>NOT(ISERROR(SEARCH("Sí",C20)))</formula>
    </cfRule>
    <cfRule type="containsText" dxfId="98" priority="100" operator="containsText" text="vencida">
      <formula>NOT(ISERROR(SEARCH("vencida",C20)))</formula>
    </cfRule>
  </conditionalFormatting>
  <conditionalFormatting sqref="J19 C19:D19">
    <cfRule type="containsText" dxfId="97" priority="97" operator="containsText" text="Sí">
      <formula>NOT(ISERROR(SEARCH("Sí",C19)))</formula>
    </cfRule>
    <cfRule type="containsText" dxfId="96" priority="98" operator="containsText" text="vencida">
      <formula>NOT(ISERROR(SEARCH("vencida",C19)))</formula>
    </cfRule>
  </conditionalFormatting>
  <conditionalFormatting sqref="C21:J21">
    <cfRule type="containsText" dxfId="95" priority="95" operator="containsText" text="Sí">
      <formula>NOT(ISERROR(SEARCH("Sí",C21)))</formula>
    </cfRule>
    <cfRule type="containsText" dxfId="94" priority="96" operator="containsText" text="vencida">
      <formula>NOT(ISERROR(SEARCH("vencida",C21)))</formula>
    </cfRule>
  </conditionalFormatting>
  <conditionalFormatting sqref="C22:E22">
    <cfRule type="containsText" dxfId="93" priority="93" operator="containsText" text="Sí">
      <formula>NOT(ISERROR(SEARCH("Sí",C22)))</formula>
    </cfRule>
    <cfRule type="containsText" dxfId="92" priority="94" operator="containsText" text="vencida">
      <formula>NOT(ISERROR(SEARCH("vencida",C22)))</formula>
    </cfRule>
  </conditionalFormatting>
  <conditionalFormatting sqref="E19:I19">
    <cfRule type="containsText" dxfId="91" priority="91" operator="containsText" text="Sí">
      <formula>NOT(ISERROR(SEARCH("Sí",E19)))</formula>
    </cfRule>
    <cfRule type="containsText" dxfId="90" priority="92" operator="containsText" text="vencida">
      <formula>NOT(ISERROR(SEARCH("vencida",E19)))</formula>
    </cfRule>
  </conditionalFormatting>
  <conditionalFormatting sqref="K21:N21">
    <cfRule type="containsText" dxfId="89" priority="89" operator="containsText" text="Sí">
      <formula>NOT(ISERROR(SEARCH("Sí",K21)))</formula>
    </cfRule>
    <cfRule type="containsText" dxfId="88" priority="90" operator="containsText" text="vencida">
      <formula>NOT(ISERROR(SEARCH("vencida",K21)))</formula>
    </cfRule>
  </conditionalFormatting>
  <conditionalFormatting sqref="Q15">
    <cfRule type="containsText" dxfId="87" priority="87" operator="containsText" text="Sí">
      <formula>NOT(ISERROR(SEARCH("Sí",Q15)))</formula>
    </cfRule>
    <cfRule type="containsText" dxfId="86" priority="88" operator="containsText" text="vencida">
      <formula>NOT(ISERROR(SEARCH("vencida",Q15)))</formula>
    </cfRule>
  </conditionalFormatting>
  <conditionalFormatting sqref="Q14">
    <cfRule type="containsText" dxfId="85" priority="85" operator="containsText" text="Sí">
      <formula>NOT(ISERROR(SEARCH("Sí",Q14)))</formula>
    </cfRule>
    <cfRule type="containsText" dxfId="84" priority="86" operator="containsText" text="vencida">
      <formula>NOT(ISERROR(SEARCH("vencida",Q14)))</formula>
    </cfRule>
  </conditionalFormatting>
  <conditionalFormatting sqref="Q18">
    <cfRule type="containsText" dxfId="83" priority="83" operator="containsText" text="Sí">
      <formula>NOT(ISERROR(SEARCH("Sí",Q18)))</formula>
    </cfRule>
    <cfRule type="containsText" dxfId="82" priority="84" operator="containsText" text="vencida">
      <formula>NOT(ISERROR(SEARCH("vencida",Q18)))</formula>
    </cfRule>
  </conditionalFormatting>
  <conditionalFormatting sqref="X18">
    <cfRule type="containsText" dxfId="81" priority="82" operator="containsText" text="VENCIDO">
      <formula>NOT(ISERROR(SEARCH("VENCIDO",X18)))</formula>
    </cfRule>
  </conditionalFormatting>
  <conditionalFormatting sqref="X18">
    <cfRule type="containsText" dxfId="80" priority="80" operator="containsText" text="Sí">
      <formula>NOT(ISERROR(SEARCH("Sí",X18)))</formula>
    </cfRule>
    <cfRule type="containsText" dxfId="79" priority="81" operator="containsText" text="vencida">
      <formula>NOT(ISERROR(SEARCH("vencida",X18)))</formula>
    </cfRule>
  </conditionalFormatting>
  <conditionalFormatting sqref="X18">
    <cfRule type="cellIs" dxfId="78" priority="78" operator="equal">
      <formula>"si"</formula>
    </cfRule>
    <cfRule type="cellIs" dxfId="77" priority="79" operator="equal">
      <formula>"vencida"</formula>
    </cfRule>
  </conditionalFormatting>
  <conditionalFormatting sqref="X18">
    <cfRule type="cellIs" dxfId="76" priority="77" operator="equal">
      <formula>"SIN CAPACITACIÓN"</formula>
    </cfRule>
  </conditionalFormatting>
  <conditionalFormatting sqref="X18">
    <cfRule type="cellIs" dxfId="75" priority="76" operator="equal">
      <formula>"APTO"</formula>
    </cfRule>
  </conditionalFormatting>
  <conditionalFormatting sqref="G14">
    <cfRule type="containsText" dxfId="74" priority="74" operator="containsText" text="Sí">
      <formula>NOT(ISERROR(SEARCH("Sí",G14)))</formula>
    </cfRule>
    <cfRule type="containsText" dxfId="73" priority="75" operator="containsText" text="vencida">
      <formula>NOT(ISERROR(SEARCH("vencida",G14)))</formula>
    </cfRule>
  </conditionalFormatting>
  <conditionalFormatting sqref="C16:D16">
    <cfRule type="containsText" dxfId="72" priority="72" operator="containsText" text="Sí">
      <formula>NOT(ISERROR(SEARCH("Sí",C16)))</formula>
    </cfRule>
    <cfRule type="containsText" dxfId="71" priority="73" operator="containsText" text="vencida">
      <formula>NOT(ISERROR(SEARCH("vencida",C16)))</formula>
    </cfRule>
  </conditionalFormatting>
  <conditionalFormatting sqref="E16 K16">
    <cfRule type="containsText" dxfId="70" priority="70" operator="containsText" text="Sí">
      <formula>NOT(ISERROR(SEARCH("Sí",E16)))</formula>
    </cfRule>
    <cfRule type="containsText" dxfId="69" priority="71" operator="containsText" text="vencida">
      <formula>NOT(ISERROR(SEARCH("vencida",E16)))</formula>
    </cfRule>
  </conditionalFormatting>
  <conditionalFormatting sqref="I17:N17 N18">
    <cfRule type="containsText" dxfId="68" priority="68" operator="containsText" text="Sí">
      <formula>NOT(ISERROR(SEARCH("Sí",I17)))</formula>
    </cfRule>
    <cfRule type="containsText" dxfId="67" priority="69" operator="containsText" text="vencida">
      <formula>NOT(ISERROR(SEARCH("vencida",I17)))</formula>
    </cfRule>
  </conditionalFormatting>
  <conditionalFormatting sqref="I18:M18">
    <cfRule type="containsText" dxfId="66" priority="66" operator="containsText" text="Sí">
      <formula>NOT(ISERROR(SEARCH("Sí",I18)))</formula>
    </cfRule>
    <cfRule type="containsText" dxfId="65" priority="67" operator="containsText" text="vencida">
      <formula>NOT(ISERROR(SEARCH("vencida",I18)))</formula>
    </cfRule>
  </conditionalFormatting>
  <conditionalFormatting sqref="K19:N19">
    <cfRule type="containsText" dxfId="64" priority="64" operator="containsText" text="Sí">
      <formula>NOT(ISERROR(SEARCH("Sí",K19)))</formula>
    </cfRule>
    <cfRule type="containsText" dxfId="63" priority="65" operator="containsText" text="vencida">
      <formula>NOT(ISERROR(SEARCH("vencida",K19)))</formula>
    </cfRule>
  </conditionalFormatting>
  <conditionalFormatting sqref="T3:T5">
    <cfRule type="containsText" dxfId="62" priority="62" operator="containsText" text="Sí">
      <formula>NOT(ISERROR(SEARCH("Sí",T3)))</formula>
    </cfRule>
    <cfRule type="containsText" dxfId="61" priority="63" operator="containsText" text="vencida">
      <formula>NOT(ISERROR(SEARCH("vencida",T3)))</formula>
    </cfRule>
  </conditionalFormatting>
  <conditionalFormatting sqref="U32:X43 U45:X49 U44:W44">
    <cfRule type="containsText" dxfId="60" priority="61" operator="containsText" text="VENCIDO">
      <formula>NOT(ISERROR(SEARCH("VENCIDO",U32)))</formula>
    </cfRule>
  </conditionalFormatting>
  <conditionalFormatting sqref="AF35">
    <cfRule type="expression" dxfId="59" priority="60">
      <formula>"si,AD10=te amo"</formula>
    </cfRule>
  </conditionalFormatting>
  <conditionalFormatting sqref="P51 P28:U28 C27:XFD27 A29 AC50:XFD51 AF28:XFD33 P42:Q43 P40:P41 P32:Q39 AB34:XFD49 B29:B51 P45:Q50 P44 U45:X49 U44:W44 C43 AB28:AD33 U31:X43 P29:S31">
    <cfRule type="containsText" dxfId="58" priority="58" operator="containsText" text="Sí">
      <formula>NOT(ISERROR(SEARCH("Sí",A27)))</formula>
    </cfRule>
    <cfRule type="containsText" dxfId="57" priority="59" operator="containsText" text="vencida">
      <formula>NOT(ISERROR(SEARCH("vencida",A27)))</formula>
    </cfRule>
  </conditionalFormatting>
  <conditionalFormatting sqref="E34:O34 C35 C39:G39 C40:F40 O35:O40 G37 C41:O41 G35 C37 C42:J42 O42:O45">
    <cfRule type="containsText" dxfId="56" priority="56" operator="containsText" text="Sí">
      <formula>NOT(ISERROR(SEARCH("Sí",C34)))</formula>
    </cfRule>
    <cfRule type="containsText" dxfId="55" priority="57" operator="containsText" text="vencida">
      <formula>NOT(ISERROR(SEARCH("vencida",C34)))</formula>
    </cfRule>
  </conditionalFormatting>
  <conditionalFormatting sqref="C30:O31 C28:D28 O47:O48 C33:O33 C32:H32 K32:O32">
    <cfRule type="containsText" dxfId="54" priority="54" operator="containsText" text="Sí">
      <formula>NOT(ISERROR(SEARCH("Sí",C28)))</formula>
    </cfRule>
    <cfRule type="containsText" dxfId="53" priority="55" operator="containsText" text="vencida">
      <formula>NOT(ISERROR(SEARCH("vencida",C28)))</formula>
    </cfRule>
  </conditionalFormatting>
  <conditionalFormatting sqref="O46">
    <cfRule type="containsText" dxfId="52" priority="52" operator="containsText" text="Sí">
      <formula>NOT(ISERROR(SEARCH("Sí",O46)))</formula>
    </cfRule>
    <cfRule type="containsText" dxfId="51" priority="53" operator="containsText" text="vencida">
      <formula>NOT(ISERROR(SEARCH("vencida",O46)))</formula>
    </cfRule>
  </conditionalFormatting>
  <conditionalFormatting sqref="X32:X43 X45:X49">
    <cfRule type="cellIs" dxfId="50" priority="50" operator="equal">
      <formula>"si"</formula>
    </cfRule>
    <cfRule type="cellIs" dxfId="49" priority="51" operator="equal">
      <formula>"vencida"</formula>
    </cfRule>
  </conditionalFormatting>
  <conditionalFormatting sqref="X45:AA49 X42:X43 X32:AA41">
    <cfRule type="cellIs" dxfId="48" priority="49" operator="equal">
      <formula>"SIN CAPACITACIÓN"</formula>
    </cfRule>
  </conditionalFormatting>
  <conditionalFormatting sqref="X45:AA49 X42:X43 X32:AA41">
    <cfRule type="cellIs" dxfId="47" priority="48" operator="equal">
      <formula>"APTO"</formula>
    </cfRule>
  </conditionalFormatting>
  <conditionalFormatting sqref="J32">
    <cfRule type="containsText" dxfId="46" priority="46" operator="containsText" text="Sí">
      <formula>NOT(ISERROR(SEARCH("Sí",J32)))</formula>
    </cfRule>
    <cfRule type="containsText" dxfId="45" priority="47" operator="containsText" text="vencida">
      <formula>NOT(ISERROR(SEARCH("vencida",J32)))</formula>
    </cfRule>
  </conditionalFormatting>
  <conditionalFormatting sqref="I32">
    <cfRule type="containsText" dxfId="44" priority="44" operator="containsText" text="Sí">
      <formula>NOT(ISERROR(SEARCH("Sí",I32)))</formula>
    </cfRule>
    <cfRule type="containsText" dxfId="43" priority="45" operator="containsText" text="vencida">
      <formula>NOT(ISERROR(SEARCH("vencida",I32)))</formula>
    </cfRule>
  </conditionalFormatting>
  <conditionalFormatting sqref="C46:N46">
    <cfRule type="containsText" dxfId="42" priority="42" operator="containsText" text="Sí">
      <formula>NOT(ISERROR(SEARCH("Sí",C46)))</formula>
    </cfRule>
    <cfRule type="containsText" dxfId="41" priority="43" operator="containsText" text="vencida">
      <formula>NOT(ISERROR(SEARCH("vencida",C46)))</formula>
    </cfRule>
  </conditionalFormatting>
  <conditionalFormatting sqref="J45 C45:D45">
    <cfRule type="containsText" dxfId="40" priority="40" operator="containsText" text="Sí">
      <formula>NOT(ISERROR(SEARCH("Sí",C45)))</formula>
    </cfRule>
    <cfRule type="containsText" dxfId="39" priority="41" operator="containsText" text="vencida">
      <formula>NOT(ISERROR(SEARCH("vencida",C45)))</formula>
    </cfRule>
  </conditionalFormatting>
  <conditionalFormatting sqref="C47:J47">
    <cfRule type="containsText" dxfId="38" priority="38" operator="containsText" text="Sí">
      <formula>NOT(ISERROR(SEARCH("Sí",C47)))</formula>
    </cfRule>
    <cfRule type="containsText" dxfId="37" priority="39" operator="containsText" text="vencida">
      <formula>NOT(ISERROR(SEARCH("vencida",C47)))</formula>
    </cfRule>
  </conditionalFormatting>
  <conditionalFormatting sqref="C48:E48">
    <cfRule type="containsText" dxfId="36" priority="36" operator="containsText" text="Sí">
      <formula>NOT(ISERROR(SEARCH("Sí",C48)))</formula>
    </cfRule>
    <cfRule type="containsText" dxfId="35" priority="37" operator="containsText" text="vencida">
      <formula>NOT(ISERROR(SEARCH("vencida",C48)))</formula>
    </cfRule>
  </conditionalFormatting>
  <conditionalFormatting sqref="E45:I45">
    <cfRule type="containsText" dxfId="34" priority="34" operator="containsText" text="Sí">
      <formula>NOT(ISERROR(SEARCH("Sí",E45)))</formula>
    </cfRule>
    <cfRule type="containsText" dxfId="33" priority="35" operator="containsText" text="vencida">
      <formula>NOT(ISERROR(SEARCH("vencida",E45)))</formula>
    </cfRule>
  </conditionalFormatting>
  <conditionalFormatting sqref="K47:N47">
    <cfRule type="containsText" dxfId="32" priority="32" operator="containsText" text="Sí">
      <formula>NOT(ISERROR(SEARCH("Sí",K47)))</formula>
    </cfRule>
    <cfRule type="containsText" dxfId="31" priority="33" operator="containsText" text="vencida">
      <formula>NOT(ISERROR(SEARCH("vencida",K47)))</formula>
    </cfRule>
  </conditionalFormatting>
  <conditionalFormatting sqref="Q41">
    <cfRule type="containsText" dxfId="30" priority="30" operator="containsText" text="Sí">
      <formula>NOT(ISERROR(SEARCH("Sí",Q41)))</formula>
    </cfRule>
    <cfRule type="containsText" dxfId="29" priority="31" operator="containsText" text="vencida">
      <formula>NOT(ISERROR(SEARCH("vencida",Q41)))</formula>
    </cfRule>
  </conditionalFormatting>
  <conditionalFormatting sqref="Q40">
    <cfRule type="containsText" dxfId="28" priority="28" operator="containsText" text="Sí">
      <formula>NOT(ISERROR(SEARCH("Sí",Q40)))</formula>
    </cfRule>
    <cfRule type="containsText" dxfId="27" priority="29" operator="containsText" text="vencida">
      <formula>NOT(ISERROR(SEARCH("vencida",Q40)))</formula>
    </cfRule>
  </conditionalFormatting>
  <conditionalFormatting sqref="Q44">
    <cfRule type="containsText" dxfId="26" priority="26" operator="containsText" text="Sí">
      <formula>NOT(ISERROR(SEARCH("Sí",Q44)))</formula>
    </cfRule>
    <cfRule type="containsText" dxfId="25" priority="27" operator="containsText" text="vencida">
      <formula>NOT(ISERROR(SEARCH("vencida",Q44)))</formula>
    </cfRule>
  </conditionalFormatting>
  <conditionalFormatting sqref="X44">
    <cfRule type="containsText" dxfId="24" priority="25" operator="containsText" text="VENCIDO">
      <formula>NOT(ISERROR(SEARCH("VENCIDO",X44)))</formula>
    </cfRule>
  </conditionalFormatting>
  <conditionalFormatting sqref="X44">
    <cfRule type="containsText" dxfId="23" priority="23" operator="containsText" text="Sí">
      <formula>NOT(ISERROR(SEARCH("Sí",X44)))</formula>
    </cfRule>
    <cfRule type="containsText" dxfId="22" priority="24" operator="containsText" text="vencida">
      <formula>NOT(ISERROR(SEARCH("vencida",X44)))</formula>
    </cfRule>
  </conditionalFormatting>
  <conditionalFormatting sqref="X44">
    <cfRule type="cellIs" dxfId="21" priority="21" operator="equal">
      <formula>"si"</formula>
    </cfRule>
    <cfRule type="cellIs" dxfId="20" priority="22" operator="equal">
      <formula>"vencida"</formula>
    </cfRule>
  </conditionalFormatting>
  <conditionalFormatting sqref="X44">
    <cfRule type="cellIs" dxfId="19" priority="20" operator="equal">
      <formula>"SIN CAPACITACIÓN"</formula>
    </cfRule>
  </conditionalFormatting>
  <conditionalFormatting sqref="X44">
    <cfRule type="cellIs" dxfId="18" priority="19" operator="equal">
      <formula>"APTO"</formula>
    </cfRule>
  </conditionalFormatting>
  <conditionalFormatting sqref="G40">
    <cfRule type="containsText" dxfId="17" priority="17" operator="containsText" text="Sí">
      <formula>NOT(ISERROR(SEARCH("Sí",G40)))</formula>
    </cfRule>
    <cfRule type="containsText" dxfId="16" priority="18" operator="containsText" text="vencida">
      <formula>NOT(ISERROR(SEARCH("vencida",G40)))</formula>
    </cfRule>
  </conditionalFormatting>
  <conditionalFormatting sqref="C42:D42">
    <cfRule type="containsText" dxfId="15" priority="15" operator="containsText" text="Sí">
      <formula>NOT(ISERROR(SEARCH("Sí",C42)))</formula>
    </cfRule>
    <cfRule type="containsText" dxfId="14" priority="16" operator="containsText" text="vencida">
      <formula>NOT(ISERROR(SEARCH("vencida",C42)))</formula>
    </cfRule>
  </conditionalFormatting>
  <conditionalFormatting sqref="E42">
    <cfRule type="containsText" dxfId="13" priority="13" operator="containsText" text="Sí">
      <formula>NOT(ISERROR(SEARCH("Sí",E42)))</formula>
    </cfRule>
    <cfRule type="containsText" dxfId="12" priority="14" operator="containsText" text="vencida">
      <formula>NOT(ISERROR(SEARCH("vencida",E42)))</formula>
    </cfRule>
  </conditionalFormatting>
  <conditionalFormatting sqref="I43:N43 N44">
    <cfRule type="containsText" dxfId="11" priority="11" operator="containsText" text="Sí">
      <formula>NOT(ISERROR(SEARCH("Sí",I43)))</formula>
    </cfRule>
    <cfRule type="containsText" dxfId="10" priority="12" operator="containsText" text="vencida">
      <formula>NOT(ISERROR(SEARCH("vencida",I43)))</formula>
    </cfRule>
  </conditionalFormatting>
  <conditionalFormatting sqref="I44:M44">
    <cfRule type="containsText" dxfId="9" priority="9" operator="containsText" text="Sí">
      <formula>NOT(ISERROR(SEARCH("Sí",I44)))</formula>
    </cfRule>
    <cfRule type="containsText" dxfId="8" priority="10" operator="containsText" text="vencida">
      <formula>NOT(ISERROR(SEARCH("vencida",I44)))</formula>
    </cfRule>
  </conditionalFormatting>
  <conditionalFormatting sqref="K45:N45">
    <cfRule type="containsText" dxfId="7" priority="7" operator="containsText" text="Sí">
      <formula>NOT(ISERROR(SEARCH("Sí",K45)))</formula>
    </cfRule>
    <cfRule type="containsText" dxfId="6" priority="8" operator="containsText" text="vencida">
      <formula>NOT(ISERROR(SEARCH("vencida",K45)))</formula>
    </cfRule>
  </conditionalFormatting>
  <conditionalFormatting sqref="T29:T31">
    <cfRule type="containsText" dxfId="5" priority="5" operator="containsText" text="Sí">
      <formula>NOT(ISERROR(SEARCH("Sí",T29)))</formula>
    </cfRule>
    <cfRule type="containsText" dxfId="4" priority="6" operator="containsText" text="vencida">
      <formula>NOT(ISERROR(SEARCH("vencida",T29)))</formula>
    </cfRule>
  </conditionalFormatting>
  <conditionalFormatting sqref="K42:N42">
    <cfRule type="containsText" dxfId="3" priority="3" operator="containsText" text="Sí">
      <formula>NOT(ISERROR(SEARCH("Sí",K42)))</formula>
    </cfRule>
    <cfRule type="containsText" dxfId="2" priority="4" operator="containsText" text="vencida">
      <formula>NOT(ISERROR(SEARCH("vencida",K42)))</formula>
    </cfRule>
  </conditionalFormatting>
  <conditionalFormatting sqref="K42">
    <cfRule type="containsText" dxfId="1" priority="1" operator="containsText" text="Sí">
      <formula>NOT(ISERROR(SEARCH("Sí",K42)))</formula>
    </cfRule>
    <cfRule type="containsText" dxfId="0" priority="2" operator="containsText" text="vencida">
      <formula>NOT(ISERROR(SEARCH("vencida",K42)))</formula>
    </cfRule>
  </conditionalFormatting>
  <pageMargins left="0.23622047244094491" right="0.23622047244094491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pasos para llenar la credencial</vt:lpstr>
      <vt:lpstr>BASE DE DATOS</vt:lpstr>
      <vt:lpstr>plantilla</vt:lpstr>
      <vt:lpstr>plantilla 1</vt:lpstr>
      <vt:lpstr>plantilla 1 (2)</vt:lpstr>
      <vt:lpstr>plantilla 1 (3)</vt:lpstr>
      <vt:lpstr>plantilla!Área_de_impresión</vt:lpstr>
      <vt:lpstr>'plantilla 1'!Área_de_impresión</vt:lpstr>
      <vt:lpstr>'plantilla 1 (2)'!Área_de_impresión</vt:lpstr>
      <vt:lpstr>'plantilla 1 (3)'!Área_de_impresión</vt:lpstr>
      <vt:lpstr>'BASE DE DATOS'!Títulos_a_imprimir</vt:lpstr>
    </vt:vector>
  </TitlesOfParts>
  <Manager/>
  <Company>Nestlé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mxvegait</dc:creator>
  <cp:keywords/>
  <dc:description/>
  <cp:lastModifiedBy>Joaquín Reyes</cp:lastModifiedBy>
  <cp:revision/>
  <dcterms:created xsi:type="dcterms:W3CDTF">2012-03-15T08:20:28Z</dcterms:created>
  <dcterms:modified xsi:type="dcterms:W3CDTF">2022-06-28T17:15:36Z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iteId">
    <vt:lpwstr>12a3af23-a769-4654-847f-958f3d479f4a</vt:lpwstr>
  </property>
  <property fmtid="{D5CDD505-2E9C-101B-9397-08002B2CF9AE}" pid="4" name="MSIP_Label_1ada0a2f-b917-4d51-b0d0-d418a10c8b23_SetDate">
    <vt:lpwstr>2019-05-03T14:49:40.2047240Z</vt:lpwstr>
  </property>
  <property fmtid="{D5CDD505-2E9C-101B-9397-08002B2CF9AE}" pid="5" name="MSIP_Label_1ada0a2f-b917-4d51-b0d0-d418a10c8b23_Name">
    <vt:lpwstr>General Use</vt:lpwstr>
  </property>
  <property fmtid="{D5CDD505-2E9C-101B-9397-08002B2CF9AE}" pid="6" name="MSIP_Label_1ada0a2f-b917-4d51-b0d0-d418a10c8b23_Extended_MSFT_Method">
    <vt:lpwstr>Automatic</vt:lpwstr>
  </property>
  <property fmtid="{D5CDD505-2E9C-101B-9397-08002B2CF9AE}" pid="7" name="Sensitivity">
    <vt:lpwstr>General Use</vt:lpwstr>
  </property>
</Properties>
</file>